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4"/>
  </bookViews>
  <sheets>
    <sheet name="IS" sheetId="1" r:id="rId1"/>
    <sheet name="BS" sheetId="2" r:id="rId2"/>
    <sheet name="Equity" sheetId="3" r:id="rId3"/>
    <sheet name="Cashflow" sheetId="4" r:id="rId4"/>
    <sheet name="Notes " sheetId="5" r:id="rId5"/>
  </sheets>
  <definedNames>
    <definedName name="_xlnm.Print_Area" localSheetId="0">'IS'!$A$1:$I$50</definedName>
    <definedName name="_xlnm.Print_Titles" localSheetId="4">'Notes '!$1:$7</definedName>
  </definedNames>
  <calcPr fullCalcOnLoad="1"/>
</workbook>
</file>

<file path=xl/sharedStrings.xml><?xml version="1.0" encoding="utf-8"?>
<sst xmlns="http://schemas.openxmlformats.org/spreadsheetml/2006/main" count="250" uniqueCount="178">
  <si>
    <t>CONDENSED CONSOLIDATED INCOME STATEMENTS</t>
  </si>
  <si>
    <t>Quarter</t>
  </si>
  <si>
    <t>RM'000</t>
  </si>
  <si>
    <t>To Date</t>
  </si>
  <si>
    <t>Revenue</t>
  </si>
  <si>
    <t>Taxation</t>
  </si>
  <si>
    <t>Receivables</t>
  </si>
  <si>
    <t>Cash and bank balances</t>
  </si>
  <si>
    <t>Payables</t>
  </si>
  <si>
    <t>Note:</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</si>
  <si>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</si>
  <si>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</si>
  <si>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</si>
  <si>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</si>
  <si>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</si>
  <si>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</si>
  <si>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</si>
  <si>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</si>
  <si>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</si>
  <si>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</si>
  <si>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</si>
  <si>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2.</t>
  </si>
  <si>
    <t>3.</t>
  </si>
  <si>
    <t>4.</t>
  </si>
  <si>
    <t>Valuation of Property, Plant and Equipment</t>
  </si>
  <si>
    <t>9.</t>
  </si>
  <si>
    <t>10.</t>
  </si>
  <si>
    <t>Subsequent Events</t>
  </si>
  <si>
    <t>11.</t>
  </si>
  <si>
    <t>12.</t>
  </si>
  <si>
    <t>13.</t>
  </si>
  <si>
    <t>Review Of Performance</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</si>
  <si>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</si>
  <si>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</si>
  <si>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</si>
  <si>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</si>
  <si>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</si>
  <si>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</si>
  <si>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</si>
  <si>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</si>
  <si>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</si>
  <si>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</si>
  <si>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</si>
  <si>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</si>
  <si>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</si>
  <si>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</si>
  <si>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</si>
  <si>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</si>
  <si>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</si>
  <si>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</si>
  <si>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</si>
  <si>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</si>
  <si>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</si>
  <si>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</si>
  <si>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</si>
  <si>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</si>
  <si>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Net Profit for the period (RM'000)</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</si>
  <si>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</si>
  <si>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</si>
  <si>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</si>
  <si>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</si>
  <si>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</si>
  <si>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</si>
  <si>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</si>
  <si>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</si>
  <si>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G.A. BLUE INTERNATIONAL BHD.</t>
  </si>
  <si>
    <t>Company No. 570396-D</t>
  </si>
  <si>
    <t>Minority interest</t>
  </si>
  <si>
    <t>Basic earnings per share (sen)</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</si>
  <si>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</si>
  <si>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</si>
  <si>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</si>
  <si>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</si>
  <si>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</si>
  <si>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</si>
  <si>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</si>
  <si>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</si>
  <si>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</si>
  <si>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</si>
  <si>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Note :</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</si>
  <si>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</si>
  <si>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</si>
  <si>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</si>
  <si>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</si>
  <si>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</si>
  <si>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</si>
  <si>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</si>
  <si>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</si>
  <si>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</si>
  <si>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</si>
  <si>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</si>
  <si>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</si>
  <si>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Financial</t>
  </si>
  <si>
    <t>Year End</t>
  </si>
  <si>
    <t>Current Year</t>
  </si>
  <si>
    <t>Preceding Year</t>
  </si>
  <si>
    <t>Corresponding</t>
  </si>
  <si>
    <t>Premium</t>
  </si>
  <si>
    <t>Cummulative</t>
  </si>
  <si>
    <t>Individual Quarter</t>
  </si>
  <si>
    <t>Cummulative Quarter</t>
  </si>
  <si>
    <t>Cash flows from operating activities</t>
  </si>
  <si>
    <t>Adjustments for :</t>
  </si>
  <si>
    <t>- Non-cash items</t>
  </si>
  <si>
    <t>- Non-operating items</t>
  </si>
  <si>
    <t>Debtors</t>
  </si>
  <si>
    <t>Creditors</t>
  </si>
  <si>
    <t>Cash generated from operations</t>
  </si>
  <si>
    <t>Interest paid</t>
  </si>
  <si>
    <t>Taxation paid</t>
  </si>
  <si>
    <t>Net cash from operating activities</t>
  </si>
  <si>
    <t>Cash flows from investing activities</t>
  </si>
  <si>
    <t>Net cash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</si>
  <si>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</si>
  <si>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</si>
  <si>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</si>
  <si>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</si>
  <si>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</si>
  <si>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</si>
  <si>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</si>
  <si>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</si>
  <si>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</si>
  <si>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</si>
  <si>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</si>
  <si>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</si>
  <si>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</si>
  <si>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There are no outstanding capital commitments at the end of the current quarter.</t>
  </si>
  <si>
    <t>Taxation comprise the following :</t>
  </si>
  <si>
    <t>Current taxation</t>
  </si>
  <si>
    <t>Tax expense</t>
  </si>
  <si>
    <t>Over/(under) provision</t>
  </si>
  <si>
    <t>Reconcilitation of statutory tax rate to effective tax rate :</t>
  </si>
  <si>
    <t>%</t>
  </si>
  <si>
    <t>Statutory tax rate</t>
  </si>
  <si>
    <t>Tax rate applicable to expenses not deductible</t>
  </si>
  <si>
    <t>Secured</t>
  </si>
  <si>
    <t>Unsecured</t>
  </si>
  <si>
    <t>Bank overdraft</t>
  </si>
  <si>
    <t>Group borrowings</t>
  </si>
  <si>
    <t>Short term</t>
  </si>
  <si>
    <t>Bankers acceptance</t>
  </si>
  <si>
    <t>Basis of calculation of earnings per share</t>
  </si>
  <si>
    <t>Indivdual</t>
  </si>
  <si>
    <t xml:space="preserve">As At </t>
  </si>
  <si>
    <t>Current Year  Prospects</t>
  </si>
  <si>
    <t xml:space="preserve"> </t>
  </si>
  <si>
    <t xml:space="preserve"> Material change in profit before taxation as compared to preceding quarter</t>
  </si>
  <si>
    <t>31.07.04</t>
  </si>
  <si>
    <t>Tax recoverable</t>
  </si>
  <si>
    <t>Other receivables &amp; deposit</t>
  </si>
  <si>
    <t>Other payables &amp; accruals</t>
  </si>
  <si>
    <t>Based on results for the period :</t>
  </si>
  <si>
    <t>Over/(under) provision of deferred taxation</t>
  </si>
  <si>
    <t>Interest received</t>
  </si>
  <si>
    <t>Preceding</t>
  </si>
  <si>
    <t>Cumulative</t>
  </si>
  <si>
    <t>31.10.04</t>
  </si>
  <si>
    <t>Balance at 1.8.2004</t>
  </si>
  <si>
    <t>N/A</t>
  </si>
  <si>
    <t>Non-current liabilities</t>
  </si>
  <si>
    <t>Bankers Acceptances</t>
  </si>
  <si>
    <t xml:space="preserve">Effect of reduced tax rate of 20% </t>
  </si>
  <si>
    <t>FOR THE SECOND QUARTER ENDED 31 JANUARY 2005</t>
  </si>
  <si>
    <t>31.1.04</t>
  </si>
  <si>
    <t>31.1.05</t>
  </si>
  <si>
    <t>Preacquisition profit</t>
  </si>
  <si>
    <t>CONDENSED BALANCE SHEETS AS AT 31 JANUARY 2005</t>
  </si>
  <si>
    <t>Listing expenses written off</t>
  </si>
  <si>
    <t>Quarter Ended  31/1/2005</t>
  </si>
  <si>
    <t>At 31-1-2005</t>
  </si>
  <si>
    <t>(The figures  have not been audited)</t>
  </si>
  <si>
    <t>Listing expenses</t>
  </si>
  <si>
    <t>Represented by:</t>
  </si>
  <si>
    <t>Bank overdrafts</t>
  </si>
  <si>
    <t>Acquisition of subsidiaries, net of cash acquired</t>
  </si>
  <si>
    <t xml:space="preserve">Retained profit </t>
  </si>
  <si>
    <t>31 January 2005</t>
  </si>
  <si>
    <t>Corporate Proposals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</si>
</sst>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s>
  <fonts count="8">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185"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alignment horizontal="justify"/>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15" fontId="3" fillId="0" borderId="0" xfId="0" applyNumberFormat="1" applyFont="1" applyAlignment="1">
      <alignment horizontal="lef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0" fontId="6" fillId="0" borderId="0" xfId="0" applyFont="1" applyAlignment="1" quotePrefix="1">
      <alignment/>
    </xf>
    <xf numFmtId="16" fontId="1" fillId="0" borderId="0" xfId="0" applyNumberFormat="1" applyFont="1" applyAlignment="1">
      <alignment horizontal="center"/>
    </xf>
    <xf numFmtId="179" fontId="2" fillId="0" borderId="0" xfId="15" applyNumberFormat="1" applyFont="1" applyAlignment="1">
      <alignment/>
    </xf>
    <xf numFmtId="179" fontId="1" fillId="0" borderId="3" xfId="15" applyNumberFormat="1" applyFont="1" applyBorder="1" applyAlignment="1">
      <alignment horizontal="center"/>
    </xf>
    <xf numFmtId="179" fontId="1" fillId="0" borderId="4" xfId="15" applyNumberFormat="1" applyFont="1" applyBorder="1" applyAlignment="1">
      <alignment horizontal="center"/>
    </xf>
    <xf numFmtId="179" fontId="1" fillId="0" borderId="6" xfId="15" applyNumberFormat="1" applyFont="1" applyBorder="1" applyAlignment="1">
      <alignment/>
    </xf>
    <xf numFmtId="179" fontId="2" fillId="0" borderId="0" xfId="15" applyNumberFormat="1" applyFont="1" applyBorder="1" applyAlignment="1">
      <alignment/>
    </xf>
    <xf numFmtId="179" fontId="1" fillId="0" borderId="7" xfId="15" applyNumberFormat="1" applyFont="1" applyBorder="1" applyAlignment="1">
      <alignment/>
    </xf>
    <xf numFmtId="179" fontId="1" fillId="0" borderId="0" xfId="0" applyNumberFormat="1" applyFont="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7" xfId="15" applyNumberFormat="1" applyFont="1" applyFill="1" applyBorder="1" applyAlignment="1">
      <alignment horizontal="center"/>
    </xf>
    <xf numFmtId="179" fontId="1" fillId="0" borderId="0" xfId="15" applyNumberFormat="1" applyFont="1" applyFill="1" applyBorder="1" applyAlignment="1">
      <alignment/>
    </xf>
    <xf numFmtId="179" fontId="1" fillId="0" borderId="1" xfId="15" applyNumberFormat="1" applyFont="1" applyBorder="1" applyAlignment="1">
      <alignment horizontal="center"/>
    </xf>
    <xf numFmtId="179" fontId="1" fillId="0" borderId="8" xfId="15" applyNumberFormat="1" applyFont="1" applyFill="1" applyBorder="1" applyAlignment="1">
      <alignment/>
    </xf>
    <xf numFmtId="43" fontId="1" fillId="0" borderId="8" xfId="15" applyFont="1" applyFill="1" applyBorder="1" applyAlignment="1">
      <alignment/>
    </xf>
    <xf numFmtId="43" fontId="1" fillId="0" borderId="8" xfId="15" applyFont="1" applyFill="1" applyBorder="1" applyAlignment="1">
      <alignment horizontal="right"/>
    </xf>
    <xf numFmtId="179" fontId="1" fillId="0" borderId="8" xfId="15" applyNumberFormat="1"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quotePrefix="1">
      <alignment horizontal="left"/>
    </xf>
    <xf numFmtId="0" fontId="2" fillId="0" borderId="0" xfId="0" applyFont="1" applyFill="1" applyAlignment="1">
      <alignment/>
    </xf>
    <xf numFmtId="0" fontId="2" fillId="0" borderId="0" xfId="0" applyFont="1" applyFill="1" applyAlignment="1">
      <alignment horizontal="left"/>
    </xf>
    <xf numFmtId="0" fontId="1" fillId="2" borderId="0" xfId="0"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xf>
    <xf numFmtId="179" fontId="1" fillId="0" borderId="2" xfId="15" applyNumberFormat="1" applyFont="1" applyFill="1" applyBorder="1" applyAlignment="1">
      <alignment horizontal="center"/>
    </xf>
    <xf numFmtId="41" fontId="1" fillId="0" borderId="0" xfId="15" applyNumberFormat="1" applyFont="1" applyFill="1" applyAlignment="1">
      <alignment horizontal="right"/>
    </xf>
    <xf numFmtId="193" fontId="1" fillId="0" borderId="0" xfId="0" applyNumberFormat="1" applyFont="1" applyFill="1" applyAlignment="1">
      <alignment/>
    </xf>
    <xf numFmtId="43" fontId="1" fillId="0" borderId="0" xfId="15" applyFont="1" applyFill="1" applyAlignment="1">
      <alignment horizontal="right"/>
    </xf>
    <xf numFmtId="0" fontId="1" fillId="0" borderId="2" xfId="0" applyFont="1" applyFill="1" applyBorder="1" applyAlignment="1">
      <alignment/>
    </xf>
    <xf numFmtId="0" fontId="3" fillId="0" borderId="0" xfId="0" applyFont="1" applyFill="1" applyAlignment="1">
      <alignment/>
    </xf>
    <xf numFmtId="41" fontId="1" fillId="0" borderId="2"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8" xfId="0" applyNumberFormat="1" applyFont="1" applyFill="1" applyBorder="1" applyAlignment="1">
      <alignment horizontal="center"/>
    </xf>
    <xf numFmtId="41" fontId="1" fillId="0" borderId="0" xfId="0" applyNumberFormat="1" applyFont="1" applyFill="1" applyAlignment="1">
      <alignment horizontal="center"/>
    </xf>
    <xf numFmtId="192" fontId="1" fillId="0" borderId="8" xfId="0" applyNumberFormat="1" applyFont="1" applyFill="1" applyBorder="1" applyAlignment="1">
      <alignment horizontal="center"/>
    </xf>
    <xf numFmtId="41" fontId="1" fillId="0" borderId="0" xfId="0" applyNumberFormat="1" applyFont="1" applyAlignment="1">
      <alignment horizontal="center"/>
    </xf>
    <xf numFmtId="41" fontId="1" fillId="0" borderId="0" xfId="0" applyNumberFormat="1" applyFont="1" applyAlignment="1">
      <alignment/>
    </xf>
    <xf numFmtId="0" fontId="1" fillId="0" borderId="0" xfId="0" applyFont="1" applyAlignment="1">
      <alignment horizontal="center"/>
    </xf>
    <xf numFmtId="15" fontId="2" fillId="0" borderId="0" xfId="0" applyNumberFormat="1" applyFont="1" applyAlignment="1" quotePrefix="1">
      <alignment/>
    </xf>
    <xf numFmtId="1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45</xdr:row>
      <xdr:rowOff>47625</xdr:rowOff>
    </xdr:from>
    <xdr:ext cx="76200" cy="200025"/>
    <xdr:sp>
      <xdr:nvSpPr>
        <xdr:cNvPr id="1" name="TextBox 2"/>
        <xdr:cNvSpPr txBox="1">
          <a:spLocks noChangeArrowheads="1"/>
        </xdr:cNvSpPr>
      </xdr:nvSpPr>
      <xdr:spPr>
        <a:xfrm>
          <a:off x="23050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44</xdr:row>
      <xdr:rowOff>9525</xdr:rowOff>
    </xdr:from>
    <xdr:to>
      <xdr:col>7</xdr:col>
      <xdr:colOff>657225</xdr:colOff>
      <xdr:row>47</xdr:row>
      <xdr:rowOff>104775</xdr:rowOff>
    </xdr:to>
    <xdr:sp>
      <xdr:nvSpPr>
        <xdr:cNvPr id="2" name="TextBox 3"/>
        <xdr:cNvSpPr txBox="1">
          <a:spLocks noChangeArrowheads="1"/>
        </xdr:cNvSpPr>
      </xdr:nvSpPr>
      <xdr:spPr>
        <a:xfrm>
          <a:off x="9525" y="7267575"/>
          <a:ext cx="5343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July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4</xdr:col>
      <xdr:colOff>38100</xdr:colOff>
      <xdr:row>45</xdr:row>
      <xdr:rowOff>0</xdr:rowOff>
    </xdr:to>
    <xdr:sp>
      <xdr:nvSpPr>
        <xdr:cNvPr id="1" name="TextBox 1"/>
        <xdr:cNvSpPr txBox="1">
          <a:spLocks noChangeArrowheads="1"/>
        </xdr:cNvSpPr>
      </xdr:nvSpPr>
      <xdr:spPr>
        <a:xfrm>
          <a:off x="9525" y="7324725"/>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46</xdr:row>
      <xdr:rowOff>47625</xdr:rowOff>
    </xdr:from>
    <xdr:ext cx="76200" cy="200025"/>
    <xdr:sp>
      <xdr:nvSpPr>
        <xdr:cNvPr id="2" name="TextBox 2"/>
        <xdr:cNvSpPr txBox="1">
          <a:spLocks noChangeArrowheads="1"/>
        </xdr:cNvSpPr>
      </xdr:nvSpPr>
      <xdr:spPr>
        <a:xfrm>
          <a:off x="3990975" y="7534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9525</xdr:rowOff>
    </xdr:from>
    <xdr:to>
      <xdr:col>4</xdr:col>
      <xdr:colOff>28575</xdr:colOff>
      <xdr:row>48</xdr:row>
      <xdr:rowOff>104775</xdr:rowOff>
    </xdr:to>
    <xdr:sp>
      <xdr:nvSpPr>
        <xdr:cNvPr id="3" name="TextBox 3"/>
        <xdr:cNvSpPr txBox="1">
          <a:spLocks noChangeArrowheads="1"/>
        </xdr:cNvSpPr>
      </xdr:nvSpPr>
      <xdr:spPr>
        <a:xfrm>
          <a:off x="9525" y="7334250"/>
          <a:ext cx="54483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Report for the year ended 31 July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152400</xdr:rowOff>
    </xdr:from>
    <xdr:to>
      <xdr:col>4</xdr:col>
      <xdr:colOff>781050</xdr:colOff>
      <xdr:row>32</xdr:row>
      <xdr:rowOff>95250</xdr:rowOff>
    </xdr:to>
    <xdr:sp>
      <xdr:nvSpPr>
        <xdr:cNvPr id="1" name="TextBox 1"/>
        <xdr:cNvSpPr txBox="1">
          <a:spLocks noChangeArrowheads="1"/>
        </xdr:cNvSpPr>
      </xdr:nvSpPr>
      <xdr:spPr>
        <a:xfrm>
          <a:off x="9525" y="4705350"/>
          <a:ext cx="51625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56</xdr:row>
      <xdr:rowOff>47625</xdr:rowOff>
    </xdr:from>
    <xdr:ext cx="76200" cy="200025"/>
    <xdr:sp>
      <xdr:nvSpPr>
        <xdr:cNvPr id="1" name="TextBox 2"/>
        <xdr:cNvSpPr txBox="1">
          <a:spLocks noChangeArrowheads="1"/>
        </xdr:cNvSpPr>
      </xdr:nvSpPr>
      <xdr:spPr>
        <a:xfrm>
          <a:off x="367665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55</xdr:row>
      <xdr:rowOff>9525</xdr:rowOff>
    </xdr:from>
    <xdr:to>
      <xdr:col>4</xdr:col>
      <xdr:colOff>838200</xdr:colOff>
      <xdr:row>58</xdr:row>
      <xdr:rowOff>104775</xdr:rowOff>
    </xdr:to>
    <xdr:sp>
      <xdr:nvSpPr>
        <xdr:cNvPr id="2" name="TextBox 3"/>
        <xdr:cNvSpPr txBox="1">
          <a:spLocks noChangeArrowheads="1"/>
        </xdr:cNvSpPr>
      </xdr:nvSpPr>
      <xdr:spPr>
        <a:xfrm>
          <a:off x="9525" y="8953500"/>
          <a:ext cx="55245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2004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9525</xdr:rowOff>
    </xdr:from>
    <xdr:to>
      <xdr:col>8</xdr:col>
      <xdr:colOff>542925</xdr:colOff>
      <xdr:row>25</xdr:row>
      <xdr:rowOff>19050</xdr:rowOff>
    </xdr:to>
    <xdr:sp>
      <xdr:nvSpPr>
        <xdr:cNvPr id="1" name="Text 18"/>
        <xdr:cNvSpPr txBox="1">
          <a:spLocks noChangeArrowheads="1"/>
        </xdr:cNvSpPr>
      </xdr:nvSpPr>
      <xdr:spPr>
        <a:xfrm>
          <a:off x="314325" y="4095750"/>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2004 was not qualified.</a:t>
          </a:r>
        </a:p>
      </xdr:txBody>
    </xdr:sp>
    <xdr:clientData/>
  </xdr:twoCellAnchor>
  <xdr:twoCellAnchor>
    <xdr:from>
      <xdr:col>1</xdr:col>
      <xdr:colOff>9525</xdr:colOff>
      <xdr:row>61</xdr:row>
      <xdr:rowOff>9525</xdr:rowOff>
    </xdr:from>
    <xdr:to>
      <xdr:col>8</xdr:col>
      <xdr:colOff>495300</xdr:colOff>
      <xdr:row>63</xdr:row>
      <xdr:rowOff>9525</xdr:rowOff>
    </xdr:to>
    <xdr:sp>
      <xdr:nvSpPr>
        <xdr:cNvPr id="2" name="Text 18"/>
        <xdr:cNvSpPr txBox="1">
          <a:spLocks noChangeArrowheads="1"/>
        </xdr:cNvSpPr>
      </xdr:nvSpPr>
      <xdr:spPr>
        <a:xfrm>
          <a:off x="314325" y="10715625"/>
          <a:ext cx="54578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2004.</a:t>
          </a:r>
        </a:p>
      </xdr:txBody>
    </xdr:sp>
    <xdr:clientData/>
  </xdr:twoCellAnchor>
  <xdr:twoCellAnchor>
    <xdr:from>
      <xdr:col>1</xdr:col>
      <xdr:colOff>9525</xdr:colOff>
      <xdr:row>66</xdr:row>
      <xdr:rowOff>9525</xdr:rowOff>
    </xdr:from>
    <xdr:to>
      <xdr:col>8</xdr:col>
      <xdr:colOff>419100</xdr:colOff>
      <xdr:row>68</xdr:row>
      <xdr:rowOff>76200</xdr:rowOff>
    </xdr:to>
    <xdr:sp>
      <xdr:nvSpPr>
        <xdr:cNvPr id="3" name="Text 18"/>
        <xdr:cNvSpPr txBox="1">
          <a:spLocks noChangeArrowheads="1"/>
        </xdr:cNvSpPr>
      </xdr:nvSpPr>
      <xdr:spPr>
        <a:xfrm>
          <a:off x="314325" y="11610975"/>
          <a:ext cx="5381625" cy="4286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9525</xdr:colOff>
      <xdr:row>72</xdr:row>
      <xdr:rowOff>9525</xdr:rowOff>
    </xdr:from>
    <xdr:to>
      <xdr:col>8</xdr:col>
      <xdr:colOff>457200</xdr:colOff>
      <xdr:row>73</xdr:row>
      <xdr:rowOff>0</xdr:rowOff>
    </xdr:to>
    <xdr:sp>
      <xdr:nvSpPr>
        <xdr:cNvPr id="4" name="Text 18"/>
        <xdr:cNvSpPr txBox="1">
          <a:spLocks noChangeArrowheads="1"/>
        </xdr:cNvSpPr>
      </xdr:nvSpPr>
      <xdr:spPr>
        <a:xfrm>
          <a:off x="314325" y="12668250"/>
          <a:ext cx="5419725" cy="180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financial year to date.
(i) The Acquisition of 100% equity interest in GBC based on its audited consolidated net tangible assets (“NTA”) at 31 July 2002 to be satisfied by the issuance of 40,999,998 new G.A. Blue ordinary shares of RM1.00 each valued at approximately RM1.03 per share. 
</a:t>
          </a:r>
        </a:p>
      </xdr:txBody>
    </xdr:sp>
    <xdr:clientData/>
  </xdr:twoCellAnchor>
  <xdr:twoCellAnchor>
    <xdr:from>
      <xdr:col>1</xdr:col>
      <xdr:colOff>9525</xdr:colOff>
      <xdr:row>77</xdr:row>
      <xdr:rowOff>9525</xdr:rowOff>
    </xdr:from>
    <xdr:to>
      <xdr:col>8</xdr:col>
      <xdr:colOff>533400</xdr:colOff>
      <xdr:row>78</xdr:row>
      <xdr:rowOff>28575</xdr:rowOff>
    </xdr:to>
    <xdr:sp>
      <xdr:nvSpPr>
        <xdr:cNvPr id="5" name="Text 18"/>
        <xdr:cNvSpPr txBox="1">
          <a:spLocks noChangeArrowheads="1"/>
        </xdr:cNvSpPr>
      </xdr:nvSpPr>
      <xdr:spPr>
        <a:xfrm>
          <a:off x="314325" y="13563600"/>
          <a:ext cx="549592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9525</xdr:colOff>
      <xdr:row>86</xdr:row>
      <xdr:rowOff>9525</xdr:rowOff>
    </xdr:from>
    <xdr:to>
      <xdr:col>8</xdr:col>
      <xdr:colOff>600075</xdr:colOff>
      <xdr:row>89</xdr:row>
      <xdr:rowOff>47625</xdr:rowOff>
    </xdr:to>
    <xdr:sp>
      <xdr:nvSpPr>
        <xdr:cNvPr id="6" name="Text 18"/>
        <xdr:cNvSpPr txBox="1">
          <a:spLocks noChangeArrowheads="1"/>
        </xdr:cNvSpPr>
      </xdr:nvSpPr>
      <xdr:spPr>
        <a:xfrm>
          <a:off x="314325" y="15163800"/>
          <a:ext cx="5562600" cy="5619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period ended 31 January 2005, the Group recorded a revenue of RM38.65</a:t>
          </a:r>
          <a:r>
            <a:rPr lang="en-US" cap="none" sz="1000" b="0" i="0" u="none" baseline="0">
              <a:latin typeface="Times New Roman"/>
              <a:ea typeface="Times New Roman"/>
              <a:cs typeface="Times New Roman"/>
            </a:rPr>
            <a:t> million. This represents a growth in revenue of 13.57% as compared to the corresponding period last year. Profit before tax improved to RM9.08 million as compared to RM8.78 recorded for the previous corresponding period.</a:t>
          </a:r>
          <a:r>
            <a:rPr lang="en-US" cap="none" sz="1000" b="0" i="0" u="none" baseline="0">
              <a:solidFill>
                <a:srgbClr val="00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93</xdr:row>
      <xdr:rowOff>38100</xdr:rowOff>
    </xdr:from>
    <xdr:to>
      <xdr:col>8</xdr:col>
      <xdr:colOff>590550</xdr:colOff>
      <xdr:row>95</xdr:row>
      <xdr:rowOff>171450</xdr:rowOff>
    </xdr:to>
    <xdr:sp>
      <xdr:nvSpPr>
        <xdr:cNvPr id="7" name="Text 18"/>
        <xdr:cNvSpPr txBox="1">
          <a:spLocks noChangeArrowheads="1"/>
        </xdr:cNvSpPr>
      </xdr:nvSpPr>
      <xdr:spPr>
        <a:xfrm>
          <a:off x="323850" y="16468725"/>
          <a:ext cx="5543550" cy="514350"/>
        </a:xfrm>
        <a:prstGeom prst="rect">
          <a:avLst/>
        </a:prstGeom>
        <a:solidFill>
          <a:srgbClr val="FFFFFF"/>
        </a:solidFill>
        <a:ln w="1" cmpd="sng">
          <a:noFill/>
        </a:ln>
      </xdr:spPr>
      <xdr:txBody>
        <a:bodyPr vertOverflow="clip" wrap="square"/>
        <a:p>
          <a:pPr algn="just">
            <a:defRPr/>
          </a:pPr>
          <a:r>
            <a:rPr lang="en-US" cap="none" sz="1000" b="0" i="0" u="none" baseline="0"/>
            <a:t>Profit before tax achieved for the current quarter was lower than the previous quarter due to lower sales recorded for the current quarter as it represents the period immediately after the peak season for the Group.</a:t>
          </a:r>
        </a:p>
      </xdr:txBody>
    </xdr:sp>
    <xdr:clientData/>
  </xdr:twoCellAnchor>
  <xdr:twoCellAnchor>
    <xdr:from>
      <xdr:col>1</xdr:col>
      <xdr:colOff>9525</xdr:colOff>
      <xdr:row>99</xdr:row>
      <xdr:rowOff>9525</xdr:rowOff>
    </xdr:from>
    <xdr:to>
      <xdr:col>8</xdr:col>
      <xdr:colOff>476250</xdr:colOff>
      <xdr:row>102</xdr:row>
      <xdr:rowOff>0</xdr:rowOff>
    </xdr:to>
    <xdr:sp>
      <xdr:nvSpPr>
        <xdr:cNvPr id="8" name="Text 18"/>
        <xdr:cNvSpPr txBox="1">
          <a:spLocks noChangeArrowheads="1"/>
        </xdr:cNvSpPr>
      </xdr:nvSpPr>
      <xdr:spPr>
        <a:xfrm>
          <a:off x="314325" y="17526000"/>
          <a:ext cx="5438775" cy="5048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Barring unforeseen circumstances, the Directors are optimistic of the future business outlook for the Group and the Group’s performance for the current financial year ending 31 July 2005 is expected to be satisfactory.</a:t>
          </a:r>
        </a:p>
      </xdr:txBody>
    </xdr:sp>
    <xdr:clientData/>
  </xdr:twoCellAnchor>
  <xdr:twoCellAnchor>
    <xdr:from>
      <xdr:col>1</xdr:col>
      <xdr:colOff>9525</xdr:colOff>
      <xdr:row>47</xdr:row>
      <xdr:rowOff>9525</xdr:rowOff>
    </xdr:from>
    <xdr:to>
      <xdr:col>8</xdr:col>
      <xdr:colOff>542925</xdr:colOff>
      <xdr:row>51</xdr:row>
      <xdr:rowOff>0</xdr:rowOff>
    </xdr:to>
    <xdr:sp>
      <xdr:nvSpPr>
        <xdr:cNvPr id="9" name="Text 18"/>
        <xdr:cNvSpPr txBox="1">
          <a:spLocks noChangeArrowheads="1"/>
        </xdr:cNvSpPr>
      </xdr:nvSpPr>
      <xdr:spPr>
        <a:xfrm>
          <a:off x="314325" y="8220075"/>
          <a:ext cx="5505450" cy="6667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No dividend has been paid or declared for the current financial year to date.
A first and final dividend of 6% less tax for the previous financial year ended 31 July 2004 has been paid on 25 February 2005.</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102</xdr:row>
      <xdr:rowOff>0</xdr:rowOff>
    </xdr:from>
    <xdr:to>
      <xdr:col>8</xdr:col>
      <xdr:colOff>523875</xdr:colOff>
      <xdr:row>102</xdr:row>
      <xdr:rowOff>0</xdr:rowOff>
    </xdr:to>
    <xdr:sp>
      <xdr:nvSpPr>
        <xdr:cNvPr id="10" name="Text 18"/>
        <xdr:cNvSpPr txBox="1">
          <a:spLocks noChangeArrowheads="1"/>
        </xdr:cNvSpPr>
      </xdr:nvSpPr>
      <xdr:spPr>
        <a:xfrm>
          <a:off x="314325" y="18087975"/>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133</xdr:row>
      <xdr:rowOff>9525</xdr:rowOff>
    </xdr:from>
    <xdr:to>
      <xdr:col>8</xdr:col>
      <xdr:colOff>371475</xdr:colOff>
      <xdr:row>135</xdr:row>
      <xdr:rowOff>0</xdr:rowOff>
    </xdr:to>
    <xdr:sp>
      <xdr:nvSpPr>
        <xdr:cNvPr id="11" name="Text 18"/>
        <xdr:cNvSpPr txBox="1">
          <a:spLocks noChangeArrowheads="1"/>
        </xdr:cNvSpPr>
      </xdr:nvSpPr>
      <xdr:spPr>
        <a:xfrm>
          <a:off x="314325" y="23736300"/>
          <a:ext cx="5334000"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138</xdr:row>
      <xdr:rowOff>9525</xdr:rowOff>
    </xdr:from>
    <xdr:to>
      <xdr:col>8</xdr:col>
      <xdr:colOff>438150</xdr:colOff>
      <xdr:row>142</xdr:row>
      <xdr:rowOff>0</xdr:rowOff>
    </xdr:to>
    <xdr:sp>
      <xdr:nvSpPr>
        <xdr:cNvPr id="12" name="Text 18"/>
        <xdr:cNvSpPr txBox="1">
          <a:spLocks noChangeArrowheads="1"/>
        </xdr:cNvSpPr>
      </xdr:nvSpPr>
      <xdr:spPr>
        <a:xfrm>
          <a:off x="314325" y="24631650"/>
          <a:ext cx="5400675" cy="666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144</xdr:row>
      <xdr:rowOff>123825</xdr:rowOff>
    </xdr:from>
    <xdr:to>
      <xdr:col>9</xdr:col>
      <xdr:colOff>19050</xdr:colOff>
      <xdr:row>150</xdr:row>
      <xdr:rowOff>47625</xdr:rowOff>
    </xdr:to>
    <xdr:sp>
      <xdr:nvSpPr>
        <xdr:cNvPr id="13" name="Text 18"/>
        <xdr:cNvSpPr txBox="1">
          <a:spLocks noChangeArrowheads="1"/>
        </xdr:cNvSpPr>
      </xdr:nvSpPr>
      <xdr:spPr>
        <a:xfrm>
          <a:off x="314325" y="25822275"/>
          <a:ext cx="5600700" cy="914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On 4 November 2004, the Company had proposed to undertake a bonus issue of 25,000,000 new ordinary shares of 50 sen each on the basis of one share for every four existing shares held </a:t>
          </a:r>
          <a:r>
            <a:rPr lang="en-US" cap="none" sz="1000" b="0" i="0" u="none" baseline="0">
              <a:latin typeface="Times New Roman"/>
              <a:ea typeface="Times New Roman"/>
              <a:cs typeface="Times New Roman"/>
            </a:rPr>
            <a:t>(the "Bonus Shares") and a proposed transfer of the listing and quotation for its entire issued and paid-up capital from the Second Board to the Main Board of the Bursa Malaysia Securities Berhad. The Bonus Shares were allotted and quoted on the Second Board of the Bursa Malaysia Securities Berhad on 18 March 2005 and 25 March 2005 respectively.  The proposed transfer is pending the approval of the relevant authorities. </a:t>
          </a:r>
        </a:p>
      </xdr:txBody>
    </xdr:sp>
    <xdr:clientData/>
  </xdr:twoCellAnchor>
  <xdr:twoCellAnchor>
    <xdr:from>
      <xdr:col>1</xdr:col>
      <xdr:colOff>9525</xdr:colOff>
      <xdr:row>166</xdr:row>
      <xdr:rowOff>9525</xdr:rowOff>
    </xdr:from>
    <xdr:to>
      <xdr:col>8</xdr:col>
      <xdr:colOff>333375</xdr:colOff>
      <xdr:row>168</xdr:row>
      <xdr:rowOff>76200</xdr:rowOff>
    </xdr:to>
    <xdr:sp>
      <xdr:nvSpPr>
        <xdr:cNvPr id="14" name="Text 18"/>
        <xdr:cNvSpPr txBox="1">
          <a:spLocks noChangeArrowheads="1"/>
        </xdr:cNvSpPr>
      </xdr:nvSpPr>
      <xdr:spPr>
        <a:xfrm>
          <a:off x="314325" y="29641800"/>
          <a:ext cx="5295900" cy="4286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172</xdr:row>
      <xdr:rowOff>9525</xdr:rowOff>
    </xdr:from>
    <xdr:to>
      <xdr:col>8</xdr:col>
      <xdr:colOff>447675</xdr:colOff>
      <xdr:row>174</xdr:row>
      <xdr:rowOff>0</xdr:rowOff>
    </xdr:to>
    <xdr:sp>
      <xdr:nvSpPr>
        <xdr:cNvPr id="15" name="Text 18"/>
        <xdr:cNvSpPr txBox="1">
          <a:spLocks noChangeArrowheads="1"/>
        </xdr:cNvSpPr>
      </xdr:nvSpPr>
      <xdr:spPr>
        <a:xfrm>
          <a:off x="314325" y="30699075"/>
          <a:ext cx="5410200"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0</xdr:col>
      <xdr:colOff>295275</xdr:colOff>
      <xdr:row>54</xdr:row>
      <xdr:rowOff>9525</xdr:rowOff>
    </xdr:from>
    <xdr:to>
      <xdr:col>8</xdr:col>
      <xdr:colOff>581025</xdr:colOff>
      <xdr:row>57</xdr:row>
      <xdr:rowOff>133350</xdr:rowOff>
    </xdr:to>
    <xdr:sp>
      <xdr:nvSpPr>
        <xdr:cNvPr id="16" name="TextBox 16"/>
        <xdr:cNvSpPr txBox="1">
          <a:spLocks noChangeArrowheads="1"/>
        </xdr:cNvSpPr>
      </xdr:nvSpPr>
      <xdr:spPr>
        <a:xfrm>
          <a:off x="295275" y="9467850"/>
          <a:ext cx="5562600" cy="695325"/>
        </a:xfrm>
        <a:prstGeom prst="rect">
          <a:avLst/>
        </a:prstGeom>
        <a:solidFill>
          <a:srgbClr val="FFFFFF"/>
        </a:solidFill>
        <a:ln w="9525" cmpd="sng">
          <a:noFill/>
        </a:ln>
      </xdr:spPr>
      <xdr:txBody>
        <a:bodyPr vertOverflow="clip" wrap="square"/>
        <a:p>
          <a:pPr algn="l">
            <a:defRPr/>
          </a:pPr>
          <a:r>
            <a:rPr lang="en-US" cap="none" sz="1000" b="0" i="0" u="none" baseline="0"/>
            <a:t>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9</xdr:row>
      <xdr:rowOff>0</xdr:rowOff>
    </xdr:from>
    <xdr:to>
      <xdr:col>8</xdr:col>
      <xdr:colOff>609600</xdr:colOff>
      <xdr:row>20</xdr:row>
      <xdr:rowOff>19050</xdr:rowOff>
    </xdr:to>
    <xdr:sp>
      <xdr:nvSpPr>
        <xdr:cNvPr id="17" name="TextBox 17"/>
        <xdr:cNvSpPr txBox="1">
          <a:spLocks noChangeArrowheads="1"/>
        </xdr:cNvSpPr>
      </xdr:nvSpPr>
      <xdr:spPr>
        <a:xfrm>
          <a:off x="314325" y="1600200"/>
          <a:ext cx="5572125" cy="1857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financial statements are unaudited and have been prepared in accordance with the requirements of Financial Reporting Standard 26 Interim Financial Reporting and Chapter 9 part K of the Listing Requirements of the Bursa Malaysia Securities Berhad. 
The financial statements should be read in conjunction with the audited financial statements for the year ended 31 July 2004. These explanatory notes attached to the financial statements provide an explanation of events and transactions that are significant to an understanding of the changes in the financial position and performance of G.A. Blue International Bhd. (“G.A. Blue” or “Company”) and its wholly-owned subsidiary companies hereinafter referred to as the “Group” since the financial year ended 31 July 2004.
The same accounting policies and methods of computation are followed in the interim financial statements as compared with the financial statements for the year ended 31 July 2004.</a:t>
          </a:r>
        </a:p>
      </xdr:txBody>
    </xdr:sp>
    <xdr:clientData/>
  </xdr:twoCellAnchor>
  <xdr:twoCellAnchor>
    <xdr:from>
      <xdr:col>1</xdr:col>
      <xdr:colOff>19050</xdr:colOff>
      <xdr:row>43</xdr:row>
      <xdr:rowOff>28575</xdr:rowOff>
    </xdr:from>
    <xdr:to>
      <xdr:col>8</xdr:col>
      <xdr:colOff>514350</xdr:colOff>
      <xdr:row>45</xdr:row>
      <xdr:rowOff>0</xdr:rowOff>
    </xdr:to>
    <xdr:sp>
      <xdr:nvSpPr>
        <xdr:cNvPr id="18" name="TextBox 18"/>
        <xdr:cNvSpPr txBox="1">
          <a:spLocks noChangeArrowheads="1"/>
        </xdr:cNvSpPr>
      </xdr:nvSpPr>
      <xdr:spPr>
        <a:xfrm>
          <a:off x="323850" y="7620000"/>
          <a:ext cx="5467350" cy="323850"/>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 or equity securities for the current financial year to date.
</a:t>
          </a:r>
        </a:p>
      </xdr:txBody>
    </xdr:sp>
    <xdr:clientData/>
  </xdr:twoCellAnchor>
  <xdr:twoCellAnchor>
    <xdr:from>
      <xdr:col>1</xdr:col>
      <xdr:colOff>19050</xdr:colOff>
      <xdr:row>192</xdr:row>
      <xdr:rowOff>0</xdr:rowOff>
    </xdr:from>
    <xdr:to>
      <xdr:col>8</xdr:col>
      <xdr:colOff>295275</xdr:colOff>
      <xdr:row>194</xdr:row>
      <xdr:rowOff>114300</xdr:rowOff>
    </xdr:to>
    <xdr:sp>
      <xdr:nvSpPr>
        <xdr:cNvPr id="19" name="TextBox 19"/>
        <xdr:cNvSpPr txBox="1">
          <a:spLocks noChangeArrowheads="1"/>
        </xdr:cNvSpPr>
      </xdr:nvSpPr>
      <xdr:spPr>
        <a:xfrm>
          <a:off x="323850" y="34613850"/>
          <a:ext cx="5248275" cy="4953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195</xdr:row>
      <xdr:rowOff>0</xdr:rowOff>
    </xdr:from>
    <xdr:to>
      <xdr:col>8</xdr:col>
      <xdr:colOff>333375</xdr:colOff>
      <xdr:row>195</xdr:row>
      <xdr:rowOff>0</xdr:rowOff>
    </xdr:to>
    <xdr:sp>
      <xdr:nvSpPr>
        <xdr:cNvPr id="20" name="Text 18"/>
        <xdr:cNvSpPr txBox="1">
          <a:spLocks noChangeArrowheads="1"/>
        </xdr:cNvSpPr>
      </xdr:nvSpPr>
      <xdr:spPr>
        <a:xfrm>
          <a:off x="314325" y="3518535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195</xdr:row>
      <xdr:rowOff>0</xdr:rowOff>
    </xdr:from>
    <xdr:to>
      <xdr:col>8</xdr:col>
      <xdr:colOff>333375</xdr:colOff>
      <xdr:row>195</xdr:row>
      <xdr:rowOff>0</xdr:rowOff>
    </xdr:to>
    <xdr:sp>
      <xdr:nvSpPr>
        <xdr:cNvPr id="21" name="Text 18"/>
        <xdr:cNvSpPr txBox="1">
          <a:spLocks noChangeArrowheads="1"/>
        </xdr:cNvSpPr>
      </xdr:nvSpPr>
      <xdr:spPr>
        <a:xfrm>
          <a:off x="314325" y="3518535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28</xdr:row>
      <xdr:rowOff>19050</xdr:rowOff>
    </xdr:from>
    <xdr:to>
      <xdr:col>8</xdr:col>
      <xdr:colOff>581025</xdr:colOff>
      <xdr:row>30</xdr:row>
      <xdr:rowOff>161925</xdr:rowOff>
    </xdr:to>
    <xdr:sp>
      <xdr:nvSpPr>
        <xdr:cNvPr id="22" name="TextBox 22"/>
        <xdr:cNvSpPr txBox="1">
          <a:spLocks noChangeArrowheads="1"/>
        </xdr:cNvSpPr>
      </xdr:nvSpPr>
      <xdr:spPr>
        <a:xfrm>
          <a:off x="314325" y="4924425"/>
          <a:ext cx="5543550" cy="523875"/>
        </a:xfrm>
        <a:prstGeom prst="rect">
          <a:avLst/>
        </a:prstGeom>
        <a:solidFill>
          <a:srgbClr val="FFFFFF"/>
        </a:solidFill>
        <a:ln w="9525" cmpd="sng">
          <a:noFill/>
        </a:ln>
      </xdr:spPr>
      <xdr:txBody>
        <a:bodyPr vertOverflow="clip" wrap="square"/>
        <a:p>
          <a:pPr algn="l">
            <a:defRPr/>
          </a:pPr>
          <a:r>
            <a:rPr lang="en-US" cap="none" sz="1000" b="0" i="0" u="none" baseline="0"/>
            <a:t>As the Group is basiclly involved in the distribution of fashion apparels, major festivals and carnival  sales have an impact on revenues and earnings. This quarter captures the period after the peak season for the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9.140625" defaultRowHeight="12.75"/>
  <cols>
    <col min="1" max="1" width="29.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ht="18.75" customHeight="1"/>
    <row r="2" spans="1:8" ht="12.75">
      <c r="A2" s="3" t="s">
        <v>65</v>
      </c>
      <c r="B2" s="3"/>
      <c r="C2" s="3"/>
      <c r="D2" s="3"/>
      <c r="E2" s="3"/>
      <c r="F2" s="3"/>
      <c r="G2" s="3"/>
      <c r="H2" s="3"/>
    </row>
    <row r="3" spans="1:8" ht="12.75">
      <c r="A3" s="4" t="s">
        <v>66</v>
      </c>
      <c r="B3" s="3"/>
      <c r="C3" s="3"/>
      <c r="D3" s="3"/>
      <c r="E3" s="3"/>
      <c r="F3" s="3"/>
      <c r="G3" s="3"/>
      <c r="H3" s="3"/>
    </row>
    <row r="5" ht="12.75">
      <c r="A5" s="5" t="s">
        <v>0</v>
      </c>
    </row>
    <row r="6" ht="12.75">
      <c r="A6" s="5" t="s">
        <v>162</v>
      </c>
    </row>
    <row r="7" spans="1:2" ht="12.75">
      <c r="A7" s="5" t="s">
        <v>89</v>
      </c>
      <c r="B7" s="2"/>
    </row>
    <row r="8" spans="1:2" ht="12.75">
      <c r="A8" s="5"/>
      <c r="B8" s="2"/>
    </row>
    <row r="9" spans="1:8" ht="12.75">
      <c r="A9" s="5"/>
      <c r="B9" s="73" t="s">
        <v>99</v>
      </c>
      <c r="C9" s="73"/>
      <c r="D9" s="73"/>
      <c r="F9" s="73" t="s">
        <v>100</v>
      </c>
      <c r="G9" s="73"/>
      <c r="H9" s="73"/>
    </row>
    <row r="10" spans="3:8" ht="12.75">
      <c r="C10" s="2"/>
      <c r="D10" s="2" t="s">
        <v>95</v>
      </c>
      <c r="E10" s="2"/>
      <c r="G10" s="2"/>
      <c r="H10" s="2" t="s">
        <v>95</v>
      </c>
    </row>
    <row r="11" spans="2:8" ht="12.75">
      <c r="B11" s="2" t="s">
        <v>94</v>
      </c>
      <c r="C11" s="2"/>
      <c r="D11" s="2" t="s">
        <v>96</v>
      </c>
      <c r="E11" s="2"/>
      <c r="F11" s="2" t="s">
        <v>94</v>
      </c>
      <c r="G11" s="2"/>
      <c r="H11" s="2" t="s">
        <v>96</v>
      </c>
    </row>
    <row r="12" spans="2:8" ht="12.75">
      <c r="B12" s="2" t="s">
        <v>1</v>
      </c>
      <c r="C12" s="2"/>
      <c r="D12" s="2" t="s">
        <v>1</v>
      </c>
      <c r="E12" s="2"/>
      <c r="F12" s="2" t="s">
        <v>3</v>
      </c>
      <c r="G12" s="2"/>
      <c r="H12" s="2" t="s">
        <v>1</v>
      </c>
    </row>
    <row r="13" spans="2:8" ht="12.75">
      <c r="B13" s="2" t="s">
        <v>164</v>
      </c>
      <c r="C13" s="2"/>
      <c r="D13" s="2" t="s">
        <v>163</v>
      </c>
      <c r="E13" s="2"/>
      <c r="F13" s="2" t="s">
        <v>164</v>
      </c>
      <c r="G13" s="2"/>
      <c r="H13" s="2" t="s">
        <v>163</v>
      </c>
    </row>
    <row r="14" spans="2:8" ht="12.75">
      <c r="B14" s="2" t="s">
        <v>2</v>
      </c>
      <c r="D14" s="2" t="s">
        <v>2</v>
      </c>
      <c r="F14" s="2" t="s">
        <v>2</v>
      </c>
      <c r="H14" s="2" t="s">
        <v>2</v>
      </c>
    </row>
    <row r="16" spans="1:8" s="6" customFormat="1" ht="12.75">
      <c r="A16" s="6" t="s">
        <v>4</v>
      </c>
      <c r="B16" s="21">
        <v>12519</v>
      </c>
      <c r="D16" s="21">
        <v>15934</v>
      </c>
      <c r="F16" s="21">
        <v>38654</v>
      </c>
      <c r="H16" s="21">
        <v>34036</v>
      </c>
    </row>
    <row r="17" spans="2:8" s="6" customFormat="1" ht="12.75">
      <c r="B17" s="21"/>
      <c r="D17" s="21"/>
      <c r="F17" s="21"/>
      <c r="H17" s="21"/>
    </row>
    <row r="18" spans="1:8" s="6" customFormat="1" ht="12.75">
      <c r="A18" s="6" t="s">
        <v>75</v>
      </c>
      <c r="B18" s="21">
        <v>-9028</v>
      </c>
      <c r="D18" s="21">
        <v>-11506</v>
      </c>
      <c r="F18" s="21">
        <v>-29701</v>
      </c>
      <c r="H18" s="21">
        <v>-25065</v>
      </c>
    </row>
    <row r="19" spans="2:8" s="6" customFormat="1" ht="12.75">
      <c r="B19" s="21"/>
      <c r="D19" s="21"/>
      <c r="F19" s="21"/>
      <c r="H19" s="21"/>
    </row>
    <row r="20" spans="1:8" s="6" customFormat="1" ht="12.75">
      <c r="A20" s="6" t="s">
        <v>74</v>
      </c>
      <c r="B20" s="21">
        <v>154</v>
      </c>
      <c r="D20" s="21">
        <v>19</v>
      </c>
      <c r="F20" s="21">
        <v>309</v>
      </c>
      <c r="H20" s="21">
        <v>57</v>
      </c>
    </row>
    <row r="21" spans="2:8" s="6" customFormat="1" ht="12.75">
      <c r="B21" s="42"/>
      <c r="D21" s="42"/>
      <c r="F21" s="42"/>
      <c r="H21" s="42"/>
    </row>
    <row r="22" spans="1:8" s="6" customFormat="1" ht="12.75">
      <c r="A22" s="6" t="s">
        <v>73</v>
      </c>
      <c r="B22" s="43">
        <f>+SUM(B16:B21)</f>
        <v>3645</v>
      </c>
      <c r="D22" s="43">
        <f>+SUM(D16:D21)</f>
        <v>4447</v>
      </c>
      <c r="F22" s="43">
        <f>+SUM(F16:F21)</f>
        <v>9262</v>
      </c>
      <c r="H22" s="43">
        <f>+SUM(H16:H21)</f>
        <v>9028</v>
      </c>
    </row>
    <row r="23" spans="2:8" s="6" customFormat="1" ht="12.75">
      <c r="B23" s="21"/>
      <c r="D23" s="21"/>
      <c r="F23" s="21"/>
      <c r="H23" s="21"/>
    </row>
    <row r="24" spans="1:8" s="6" customFormat="1" ht="12.75">
      <c r="A24" s="6" t="s">
        <v>72</v>
      </c>
      <c r="B24" s="43">
        <v>-92</v>
      </c>
      <c r="D24" s="43">
        <v>-125</v>
      </c>
      <c r="F24" s="43">
        <v>-179</v>
      </c>
      <c r="H24" s="43">
        <v>-243</v>
      </c>
    </row>
    <row r="25" spans="2:8" s="6" customFormat="1" ht="12.75">
      <c r="B25" s="42"/>
      <c r="D25" s="42"/>
      <c r="F25" s="42"/>
      <c r="H25" s="42"/>
    </row>
    <row r="26" spans="1:8" s="6" customFormat="1" ht="12.75">
      <c r="A26" s="6" t="s">
        <v>71</v>
      </c>
      <c r="B26" s="43">
        <f>+B22+B24</f>
        <v>3553</v>
      </c>
      <c r="D26" s="43">
        <f>+D22+D24</f>
        <v>4322</v>
      </c>
      <c r="F26" s="43">
        <f>+F22+F24</f>
        <v>9083</v>
      </c>
      <c r="H26" s="43">
        <f>+H22+H24</f>
        <v>8785</v>
      </c>
    </row>
    <row r="27" spans="2:8" s="6" customFormat="1" ht="12.75">
      <c r="B27" s="43"/>
      <c r="D27" s="43"/>
      <c r="F27" s="43"/>
      <c r="H27" s="43"/>
    </row>
    <row r="28" spans="1:8" s="6" customFormat="1" ht="12.75">
      <c r="A28" s="6" t="s">
        <v>5</v>
      </c>
      <c r="B28" s="43">
        <v>-961</v>
      </c>
      <c r="D28" s="43">
        <v>-1159</v>
      </c>
      <c r="F28" s="43">
        <v>-2436</v>
      </c>
      <c r="H28" s="43">
        <v>-2333</v>
      </c>
    </row>
    <row r="29" spans="2:8" s="6" customFormat="1" ht="12.75">
      <c r="B29" s="42"/>
      <c r="D29" s="42"/>
      <c r="F29" s="42"/>
      <c r="H29" s="42"/>
    </row>
    <row r="30" spans="1:8" s="6" customFormat="1" ht="12.75">
      <c r="A30" s="6" t="s">
        <v>70</v>
      </c>
      <c r="B30" s="44">
        <f>+B26+B28</f>
        <v>2592</v>
      </c>
      <c r="D30" s="44">
        <f>+D26+D28</f>
        <v>3163</v>
      </c>
      <c r="F30" s="44">
        <f>+F26+F28</f>
        <v>6647</v>
      </c>
      <c r="H30" s="44">
        <f>+H26+H28</f>
        <v>6452</v>
      </c>
    </row>
    <row r="31" spans="2:8" s="6" customFormat="1" ht="12.75">
      <c r="B31" s="45"/>
      <c r="C31" s="8"/>
      <c r="D31" s="45"/>
      <c r="E31" s="8"/>
      <c r="F31" s="45"/>
      <c r="G31" s="8"/>
      <c r="H31" s="45"/>
    </row>
    <row r="32" spans="1:8" s="6" customFormat="1" ht="12.75">
      <c r="A32" s="1" t="s">
        <v>67</v>
      </c>
      <c r="B32" s="21">
        <v>-112</v>
      </c>
      <c r="D32" s="21">
        <v>-91</v>
      </c>
      <c r="F32" s="21">
        <v>-218</v>
      </c>
      <c r="H32" s="21">
        <v>-110</v>
      </c>
    </row>
    <row r="33" spans="1:8" s="6" customFormat="1" ht="12.75">
      <c r="A33" s="1" t="s">
        <v>165</v>
      </c>
      <c r="B33" s="21">
        <v>0</v>
      </c>
      <c r="D33" s="7">
        <v>-1807</v>
      </c>
      <c r="F33" s="21">
        <v>0</v>
      </c>
      <c r="H33" s="21">
        <v>-5077</v>
      </c>
    </row>
    <row r="34" spans="2:8" s="6" customFormat="1" ht="12.75">
      <c r="B34" s="42"/>
      <c r="D34" s="46"/>
      <c r="F34" s="42"/>
      <c r="H34" s="42"/>
    </row>
    <row r="35" spans="1:8" s="6" customFormat="1" ht="12.75">
      <c r="A35" s="1"/>
      <c r="B35" s="21"/>
      <c r="D35" s="7"/>
      <c r="F35" s="21"/>
      <c r="H35" s="21"/>
    </row>
    <row r="36" spans="1:8" s="6" customFormat="1" ht="13.5" thickBot="1">
      <c r="A36" s="1" t="s">
        <v>16</v>
      </c>
      <c r="B36" s="47">
        <f>+B30+B32</f>
        <v>2480</v>
      </c>
      <c r="C36" s="8"/>
      <c r="D36" s="47">
        <f>+D30+D32+D33</f>
        <v>1265</v>
      </c>
      <c r="E36" s="8"/>
      <c r="F36" s="47">
        <f>+F30+F32</f>
        <v>6429</v>
      </c>
      <c r="G36" s="8"/>
      <c r="H36" s="47">
        <f>+H30+H32+H33</f>
        <v>1265</v>
      </c>
    </row>
    <row r="37" spans="2:8" s="6" customFormat="1" ht="13.5" thickTop="1">
      <c r="B37" s="21"/>
      <c r="D37" s="7"/>
      <c r="F37" s="21"/>
      <c r="H37" s="7"/>
    </row>
    <row r="38" spans="2:8" s="6" customFormat="1" ht="12.75">
      <c r="B38" s="21"/>
      <c r="D38" s="7"/>
      <c r="F38" s="21"/>
      <c r="H38" s="7"/>
    </row>
    <row r="39" spans="1:8" s="6" customFormat="1" ht="13.5" thickBot="1">
      <c r="A39" s="1" t="s">
        <v>68</v>
      </c>
      <c r="B39" s="48">
        <f>+B36/1000</f>
        <v>2.48</v>
      </c>
      <c r="C39" s="21"/>
      <c r="D39" s="48">
        <v>0.02</v>
      </c>
      <c r="E39" s="21"/>
      <c r="F39" s="48">
        <f>+F36/1000</f>
        <v>6.429</v>
      </c>
      <c r="H39" s="48">
        <v>0.05</v>
      </c>
    </row>
    <row r="40" spans="1:8" s="6" customFormat="1" ht="13.5" thickTop="1">
      <c r="A40" s="1"/>
      <c r="B40" s="21"/>
      <c r="D40" s="7"/>
      <c r="F40" s="21"/>
      <c r="H40" s="7"/>
    </row>
    <row r="41" spans="1:8" s="6" customFormat="1" ht="13.5" thickBot="1">
      <c r="A41" s="1" t="s">
        <v>69</v>
      </c>
      <c r="B41" s="49" t="s">
        <v>158</v>
      </c>
      <c r="D41" s="50">
        <v>0</v>
      </c>
      <c r="F41" s="49" t="s">
        <v>158</v>
      </c>
      <c r="H41" s="50">
        <v>0</v>
      </c>
    </row>
    <row r="42" spans="4:8" s="6" customFormat="1" ht="13.5" thickTop="1">
      <c r="D42" s="7"/>
      <c r="H42" s="7"/>
    </row>
    <row r="43" spans="4:8" s="6" customFormat="1" ht="12.75">
      <c r="D43" s="7"/>
      <c r="F43" s="7"/>
      <c r="H43" s="7"/>
    </row>
    <row r="44" ht="12.75">
      <c r="A44" s="6" t="s">
        <v>9</v>
      </c>
    </row>
  </sheetData>
  <mergeCells count="2">
    <mergeCell ref="F9:H9"/>
    <mergeCell ref="B9:D9"/>
  </mergeCells>
  <printOptions/>
  <pageMargins left="0.75" right="0.5" top="0.5" bottom="0.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65</v>
      </c>
    </row>
    <row r="3" ht="12.75">
      <c r="A3" s="4" t="s">
        <v>66</v>
      </c>
    </row>
    <row r="5" ht="12.75">
      <c r="A5" s="5" t="s">
        <v>166</v>
      </c>
    </row>
    <row r="6" ht="12.75">
      <c r="A6" s="5" t="s">
        <v>89</v>
      </c>
    </row>
    <row r="7" ht="12.75">
      <c r="B7" s="2"/>
    </row>
    <row r="8" ht="12.75">
      <c r="D8" s="2" t="s">
        <v>143</v>
      </c>
    </row>
    <row r="9" spans="2:4" ht="12.75">
      <c r="B9" s="2" t="s">
        <v>90</v>
      </c>
      <c r="D9" s="2" t="s">
        <v>154</v>
      </c>
    </row>
    <row r="10" spans="2:4" ht="12.75">
      <c r="B10" s="2" t="s">
        <v>91</v>
      </c>
      <c r="D10" s="2" t="s">
        <v>92</v>
      </c>
    </row>
    <row r="11" spans="2:4" ht="12.75">
      <c r="B11" s="2" t="s">
        <v>1</v>
      </c>
      <c r="D11" s="2" t="s">
        <v>93</v>
      </c>
    </row>
    <row r="12" spans="2:4" ht="12.75">
      <c r="B12" s="34" t="s">
        <v>164</v>
      </c>
      <c r="D12" s="34" t="s">
        <v>147</v>
      </c>
    </row>
    <row r="13" spans="2:4" ht="12.75">
      <c r="B13" s="2" t="s">
        <v>2</v>
      </c>
      <c r="D13" s="2" t="s">
        <v>2</v>
      </c>
    </row>
    <row r="15" spans="1:8" s="6" customFormat="1" ht="12.75">
      <c r="A15" s="35" t="s">
        <v>81</v>
      </c>
      <c r="B15" s="6">
        <v>16836</v>
      </c>
      <c r="D15" s="7">
        <v>16678</v>
      </c>
      <c r="F15" s="7"/>
      <c r="H15" s="7"/>
    </row>
    <row r="16" spans="1:8" s="6" customFormat="1" ht="12.75">
      <c r="A16" s="35"/>
      <c r="D16" s="7"/>
      <c r="F16" s="7"/>
      <c r="H16" s="7"/>
    </row>
    <row r="17" spans="1:8" s="6" customFormat="1" ht="12.75">
      <c r="A17" s="35" t="s">
        <v>86</v>
      </c>
      <c r="D17" s="7"/>
      <c r="F17" s="7"/>
      <c r="H17" s="7"/>
    </row>
    <row r="18" spans="1:8" s="6" customFormat="1" ht="12.75">
      <c r="A18" s="8" t="s">
        <v>82</v>
      </c>
      <c r="B18" s="18">
        <v>23302</v>
      </c>
      <c r="C18" s="8"/>
      <c r="D18" s="36">
        <v>21420</v>
      </c>
      <c r="E18" s="8"/>
      <c r="F18" s="9"/>
      <c r="G18" s="8"/>
      <c r="H18" s="7"/>
    </row>
    <row r="19" spans="1:8" s="6" customFormat="1" ht="12.75">
      <c r="A19" s="8" t="s">
        <v>6</v>
      </c>
      <c r="B19" s="19">
        <v>40162</v>
      </c>
      <c r="C19" s="8"/>
      <c r="D19" s="37">
        <v>29036</v>
      </c>
      <c r="E19" s="8"/>
      <c r="F19" s="9"/>
      <c r="G19" s="8"/>
      <c r="H19" s="7"/>
    </row>
    <row r="20" spans="1:8" s="6" customFormat="1" ht="12.75">
      <c r="A20" s="6" t="s">
        <v>149</v>
      </c>
      <c r="B20" s="19">
        <v>3084</v>
      </c>
      <c r="C20" s="8"/>
      <c r="D20" s="37">
        <v>4571</v>
      </c>
      <c r="E20" s="8"/>
      <c r="F20" s="9"/>
      <c r="G20" s="8"/>
      <c r="H20" s="7"/>
    </row>
    <row r="21" spans="1:8" s="6" customFormat="1" ht="12.75">
      <c r="A21" s="8" t="s">
        <v>148</v>
      </c>
      <c r="B21" s="19">
        <v>993</v>
      </c>
      <c r="C21" s="8"/>
      <c r="D21" s="37">
        <v>308</v>
      </c>
      <c r="E21" s="8"/>
      <c r="F21" s="9"/>
      <c r="G21" s="8"/>
      <c r="H21" s="7"/>
    </row>
    <row r="22" spans="1:8" s="6" customFormat="1" ht="12.75">
      <c r="A22" s="8" t="s">
        <v>83</v>
      </c>
      <c r="B22" s="19">
        <v>0</v>
      </c>
      <c r="C22" s="8"/>
      <c r="D22" s="37">
        <v>5</v>
      </c>
      <c r="E22" s="8"/>
      <c r="F22" s="9"/>
      <c r="G22" s="8"/>
      <c r="H22" s="7"/>
    </row>
    <row r="23" spans="1:8" s="6" customFormat="1" ht="12.75">
      <c r="A23" s="8" t="s">
        <v>7</v>
      </c>
      <c r="B23" s="19">
        <v>3899</v>
      </c>
      <c r="C23" s="8"/>
      <c r="D23" s="37">
        <v>2667</v>
      </c>
      <c r="E23" s="8"/>
      <c r="F23" s="9"/>
      <c r="G23" s="8"/>
      <c r="H23" s="7"/>
    </row>
    <row r="24" spans="1:8" s="6" customFormat="1" ht="12.75">
      <c r="A24" s="8"/>
      <c r="B24" s="38">
        <f>SUM(B18:B23)</f>
        <v>71440</v>
      </c>
      <c r="C24" s="8"/>
      <c r="D24" s="38">
        <f>SUM(D18:D23)</f>
        <v>58007</v>
      </c>
      <c r="E24" s="8"/>
      <c r="F24" s="9"/>
      <c r="G24" s="8"/>
      <c r="H24" s="7"/>
    </row>
    <row r="25" spans="1:8" s="6" customFormat="1" ht="12.75">
      <c r="A25" s="39" t="s">
        <v>87</v>
      </c>
      <c r="B25" s="19"/>
      <c r="C25" s="8"/>
      <c r="D25" s="37"/>
      <c r="E25" s="8"/>
      <c r="F25" s="9"/>
      <c r="G25" s="8"/>
      <c r="H25" s="7"/>
    </row>
    <row r="26" spans="1:8" s="6" customFormat="1" ht="12.75">
      <c r="A26" s="8" t="s">
        <v>8</v>
      </c>
      <c r="B26" s="19">
        <v>3156</v>
      </c>
      <c r="C26" s="8"/>
      <c r="D26" s="37">
        <v>4109</v>
      </c>
      <c r="E26" s="8"/>
      <c r="F26" s="9"/>
      <c r="G26" s="8"/>
      <c r="H26" s="7"/>
    </row>
    <row r="27" spans="1:8" s="6" customFormat="1" ht="12.75">
      <c r="A27" s="8" t="s">
        <v>150</v>
      </c>
      <c r="B27" s="19">
        <v>1766</v>
      </c>
      <c r="C27" s="8"/>
      <c r="D27" s="37">
        <v>2038</v>
      </c>
      <c r="E27" s="8"/>
      <c r="F27" s="9"/>
      <c r="G27" s="8"/>
      <c r="H27" s="7"/>
    </row>
    <row r="28" spans="1:8" s="6" customFormat="1" ht="12.75">
      <c r="A28" s="8" t="s">
        <v>84</v>
      </c>
      <c r="B28" s="19">
        <v>6258</v>
      </c>
      <c r="C28" s="8"/>
      <c r="D28" s="37">
        <v>294</v>
      </c>
      <c r="E28" s="8"/>
      <c r="F28" s="9"/>
      <c r="G28" s="8"/>
      <c r="H28" s="7"/>
    </row>
    <row r="29" spans="1:8" s="6" customFormat="1" ht="12.75">
      <c r="A29" s="8" t="s">
        <v>85</v>
      </c>
      <c r="B29" s="19">
        <v>2382</v>
      </c>
      <c r="C29" s="8"/>
      <c r="D29" s="37">
        <v>244</v>
      </c>
      <c r="E29" s="8"/>
      <c r="F29" s="9"/>
      <c r="G29" s="8"/>
      <c r="H29" s="7"/>
    </row>
    <row r="30" spans="1:8" s="6" customFormat="1" ht="12.75">
      <c r="A30" s="8"/>
      <c r="B30" s="38">
        <f>+SUM(B26:B29)</f>
        <v>13562</v>
      </c>
      <c r="C30" s="8"/>
      <c r="D30" s="38">
        <f>+SUM(D26:D29)</f>
        <v>6685</v>
      </c>
      <c r="E30" s="8"/>
      <c r="F30" s="9"/>
      <c r="G30" s="8"/>
      <c r="H30" s="7"/>
    </row>
    <row r="31" spans="4:8" s="6" customFormat="1" ht="12.75">
      <c r="D31" s="7"/>
      <c r="F31" s="7"/>
      <c r="H31" s="7"/>
    </row>
    <row r="32" spans="1:8" s="6" customFormat="1" ht="12.75">
      <c r="A32" s="35" t="s">
        <v>88</v>
      </c>
      <c r="B32" s="6">
        <f>SUM(B24-B30)</f>
        <v>57878</v>
      </c>
      <c r="D32" s="6">
        <f>+D24-D30</f>
        <v>51322</v>
      </c>
      <c r="F32" s="7"/>
      <c r="H32" s="7"/>
    </row>
    <row r="33" spans="6:8" s="6" customFormat="1" ht="12.75">
      <c r="F33" s="7"/>
      <c r="H33" s="7"/>
    </row>
    <row r="34" spans="2:8" s="6" customFormat="1" ht="13.5" thickBot="1">
      <c r="B34" s="16">
        <f>+B15+B32</f>
        <v>74714</v>
      </c>
      <c r="D34" s="16">
        <f>+D15+D32</f>
        <v>68000</v>
      </c>
      <c r="F34" s="7"/>
      <c r="H34" s="7"/>
    </row>
    <row r="35" spans="6:8" s="6" customFormat="1" ht="13.5" thickTop="1">
      <c r="F35" s="7"/>
      <c r="H35" s="7"/>
    </row>
    <row r="36" spans="1:4" ht="12.75">
      <c r="A36" s="5" t="s">
        <v>77</v>
      </c>
      <c r="B36" s="6">
        <v>50000</v>
      </c>
      <c r="D36" s="17">
        <v>50000</v>
      </c>
    </row>
    <row r="37" spans="1:4" ht="12.75">
      <c r="A37" s="5" t="s">
        <v>76</v>
      </c>
      <c r="B37" s="6">
        <v>4594</v>
      </c>
      <c r="D37" s="6">
        <v>4599</v>
      </c>
    </row>
    <row r="38" spans="1:4" ht="12.75">
      <c r="A38" s="5" t="s">
        <v>175</v>
      </c>
      <c r="B38" s="10">
        <v>18105</v>
      </c>
      <c r="D38" s="10">
        <v>11676</v>
      </c>
    </row>
    <row r="39" spans="1:4" ht="12.75">
      <c r="A39" s="5" t="s">
        <v>80</v>
      </c>
      <c r="B39" s="40">
        <f>SUM(B36:B38)</f>
        <v>72699</v>
      </c>
      <c r="D39" s="40">
        <f>SUM(D36:D38)</f>
        <v>66275</v>
      </c>
    </row>
    <row r="40" spans="1:4" ht="12.75">
      <c r="A40" s="5" t="s">
        <v>67</v>
      </c>
      <c r="B40" s="8">
        <v>693</v>
      </c>
      <c r="D40" s="8">
        <v>476</v>
      </c>
    </row>
    <row r="41" spans="1:4" ht="12.75">
      <c r="A41" s="5" t="s">
        <v>78</v>
      </c>
      <c r="B41" s="8">
        <v>1322</v>
      </c>
      <c r="D41" s="8">
        <v>1177</v>
      </c>
    </row>
    <row r="42" spans="1:4" ht="12.75">
      <c r="A42" s="5" t="s">
        <v>159</v>
      </c>
      <c r="B42" s="8">
        <v>0</v>
      </c>
      <c r="D42" s="8">
        <v>72</v>
      </c>
    </row>
    <row r="43" spans="1:4" ht="13.5" thickBot="1">
      <c r="A43" s="5"/>
      <c r="B43" s="16">
        <f>SUM(B39:B42)</f>
        <v>74714</v>
      </c>
      <c r="D43" s="16">
        <f>SUM(D39:D42)</f>
        <v>68000</v>
      </c>
    </row>
    <row r="44" spans="6:8" ht="13.5" thickTop="1">
      <c r="F44" s="11"/>
      <c r="H44" s="12"/>
    </row>
    <row r="45" spans="1:9" ht="12.75">
      <c r="A45" s="6" t="s">
        <v>79</v>
      </c>
      <c r="B45" s="41"/>
      <c r="F45" s="13"/>
      <c r="H45" s="14"/>
      <c r="I45" s="15"/>
    </row>
  </sheetData>
  <printOptions/>
  <pageMargins left="0.75" right="0.5" top="0.5" bottom="0.7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9.140625" defaultRowHeight="12.75"/>
  <cols>
    <col min="1" max="1" width="30.7109375" style="1" customWidth="1"/>
    <col min="2" max="5" width="11.7109375" style="6" customWidth="1"/>
    <col min="6" max="6" width="11.7109375" style="1" customWidth="1"/>
    <col min="7" max="16384" width="9.140625" style="1" customWidth="1"/>
  </cols>
  <sheetData>
    <row r="2" ht="12.75">
      <c r="A2" s="3" t="s">
        <v>65</v>
      </c>
    </row>
    <row r="3" ht="12.75">
      <c r="A3" s="4" t="s">
        <v>66</v>
      </c>
    </row>
    <row r="5" ht="12.75">
      <c r="A5" s="5" t="s">
        <v>10</v>
      </c>
    </row>
    <row r="6" ht="12.75">
      <c r="A6" s="5" t="s">
        <v>162</v>
      </c>
    </row>
    <row r="7" ht="12.75">
      <c r="A7" s="5" t="s">
        <v>89</v>
      </c>
    </row>
    <row r="8" ht="12.75">
      <c r="A8" s="5"/>
    </row>
    <row r="10" spans="2:6" ht="12.75">
      <c r="B10" s="7" t="s">
        <v>11</v>
      </c>
      <c r="C10" s="7" t="s">
        <v>11</v>
      </c>
      <c r="D10" s="7" t="s">
        <v>13</v>
      </c>
      <c r="F10" s="2"/>
    </row>
    <row r="11" spans="2:6" ht="12.75">
      <c r="B11" s="7" t="s">
        <v>12</v>
      </c>
      <c r="C11" s="7" t="s">
        <v>97</v>
      </c>
      <c r="D11" s="7" t="s">
        <v>14</v>
      </c>
      <c r="E11" s="7" t="s">
        <v>15</v>
      </c>
      <c r="F11" s="2"/>
    </row>
    <row r="12" spans="2:6" ht="12.75">
      <c r="B12" s="7" t="s">
        <v>2</v>
      </c>
      <c r="C12" s="7" t="s">
        <v>2</v>
      </c>
      <c r="D12" s="7" t="s">
        <v>2</v>
      </c>
      <c r="E12" s="7" t="s">
        <v>2</v>
      </c>
      <c r="F12" s="2"/>
    </row>
    <row r="13" ht="12.75">
      <c r="B13" s="7"/>
    </row>
    <row r="15" ht="12.75">
      <c r="A15" s="26" t="s">
        <v>168</v>
      </c>
    </row>
    <row r="17" spans="1:5" ht="12.75">
      <c r="A17" s="1" t="s">
        <v>157</v>
      </c>
      <c r="B17" s="17">
        <v>50000</v>
      </c>
      <c r="C17" s="6">
        <v>4599</v>
      </c>
      <c r="D17" s="6">
        <v>11676</v>
      </c>
      <c r="E17" s="6">
        <f>SUM(B17:D17)</f>
        <v>66275</v>
      </c>
    </row>
    <row r="19" spans="1:5" ht="12.75">
      <c r="A19" s="1" t="s">
        <v>167</v>
      </c>
      <c r="B19" s="6">
        <v>0</v>
      </c>
      <c r="C19" s="6">
        <v>-5</v>
      </c>
      <c r="D19" s="6">
        <v>0</v>
      </c>
      <c r="E19" s="6">
        <f>SUM(B19:D19)</f>
        <v>-5</v>
      </c>
    </row>
    <row r="20" spans="2:5" ht="12.75">
      <c r="B20" s="8"/>
      <c r="C20" s="8"/>
      <c r="D20" s="8"/>
      <c r="E20" s="8"/>
    </row>
    <row r="21" spans="1:5" ht="12.75">
      <c r="A21" s="1" t="s">
        <v>16</v>
      </c>
      <c r="B21" s="8">
        <v>0</v>
      </c>
      <c r="C21" s="8">
        <v>0</v>
      </c>
      <c r="D21" s="8">
        <f>'IS'!F36</f>
        <v>6429</v>
      </c>
      <c r="E21" s="8">
        <f>SUM(B21:D21)</f>
        <v>6429</v>
      </c>
    </row>
    <row r="22" spans="2:5" ht="12.75">
      <c r="B22" s="8"/>
      <c r="C22" s="8"/>
      <c r="D22" s="8"/>
      <c r="E22" s="8"/>
    </row>
    <row r="24" spans="1:5" ht="13.5" thickBot="1">
      <c r="A24" s="25" t="s">
        <v>169</v>
      </c>
      <c r="B24" s="16">
        <f>SUM(B17:B23)</f>
        <v>50000</v>
      </c>
      <c r="C24" s="16">
        <f>SUM(C17:C23)</f>
        <v>4594</v>
      </c>
      <c r="D24" s="16">
        <f>SUM(D17:D23)</f>
        <v>18105</v>
      </c>
      <c r="E24" s="16">
        <f>SUM(E16:E23)</f>
        <v>72699</v>
      </c>
    </row>
    <row r="25" ht="13.5" thickTop="1"/>
    <row r="27" ht="12.75">
      <c r="A27" s="6" t="s">
        <v>9</v>
      </c>
    </row>
    <row r="28" ht="12.75">
      <c r="A28" s="6"/>
    </row>
    <row r="30" ht="12.75">
      <c r="F30" s="20"/>
    </row>
  </sheetData>
  <printOptions horizontalCentered="1"/>
  <pageMargins left="0.75" right="0.2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9.140625" defaultRowHeight="12.75"/>
  <cols>
    <col min="1" max="1" width="51.7109375" style="1" customWidth="1"/>
    <col min="2" max="2" width="3.421875" style="1" customWidth="1"/>
    <col min="3" max="3" width="13.57421875" style="21" customWidth="1"/>
    <col min="4" max="4" width="1.7109375" style="1" customWidth="1"/>
    <col min="5" max="5" width="12.8515625" style="1" customWidth="1"/>
    <col min="6" max="16384" width="9.140625" style="1" customWidth="1"/>
  </cols>
  <sheetData>
    <row r="2" ht="12.75">
      <c r="A2" s="3" t="s">
        <v>65</v>
      </c>
    </row>
    <row r="3" ht="12.75">
      <c r="A3" s="4" t="s">
        <v>66</v>
      </c>
    </row>
    <row r="5" ht="12.75">
      <c r="A5" s="5" t="s">
        <v>17</v>
      </c>
    </row>
    <row r="6" ht="12.75">
      <c r="A6" s="5" t="s">
        <v>162</v>
      </c>
    </row>
    <row r="7" spans="1:3" ht="12.75">
      <c r="A7" s="5" t="s">
        <v>170</v>
      </c>
      <c r="C7" s="22"/>
    </row>
    <row r="8" spans="3:5" ht="12.75">
      <c r="C8" s="23" t="s">
        <v>155</v>
      </c>
      <c r="E8" s="2" t="s">
        <v>155</v>
      </c>
    </row>
    <row r="9" spans="3:5" ht="12.75">
      <c r="C9" s="23" t="s">
        <v>94</v>
      </c>
      <c r="E9" s="2" t="s">
        <v>95</v>
      </c>
    </row>
    <row r="10" spans="3:5" ht="12.75">
      <c r="C10" s="23" t="s">
        <v>1</v>
      </c>
      <c r="E10" s="2" t="s">
        <v>1</v>
      </c>
    </row>
    <row r="11" spans="3:5" ht="12.75">
      <c r="C11" s="23" t="s">
        <v>164</v>
      </c>
      <c r="E11" s="2" t="s">
        <v>163</v>
      </c>
    </row>
    <row r="12" spans="3:5" ht="12.75">
      <c r="C12" s="23" t="s">
        <v>2</v>
      </c>
      <c r="E12" s="2" t="s">
        <v>2</v>
      </c>
    </row>
    <row r="13" spans="1:5" ht="12.75">
      <c r="A13" s="5" t="s">
        <v>101</v>
      </c>
      <c r="E13" s="6"/>
    </row>
    <row r="14" spans="1:5" ht="12.75">
      <c r="A14" s="1" t="s">
        <v>18</v>
      </c>
      <c r="C14" s="21">
        <v>9083</v>
      </c>
      <c r="E14" s="6">
        <v>1543</v>
      </c>
    </row>
    <row r="15" spans="3:5" ht="12.75">
      <c r="C15" s="6"/>
      <c r="E15" s="6"/>
    </row>
    <row r="16" spans="1:5" ht="12.75">
      <c r="A16" s="1" t="s">
        <v>102</v>
      </c>
      <c r="C16" s="6"/>
      <c r="E16" s="6"/>
    </row>
    <row r="17" spans="1:5" ht="12.75">
      <c r="A17" s="1" t="s">
        <v>103</v>
      </c>
      <c r="C17" s="6">
        <v>1658</v>
      </c>
      <c r="E17" s="6">
        <v>561</v>
      </c>
    </row>
    <row r="18" spans="1:5" ht="12.75">
      <c r="A18" s="1" t="s">
        <v>104</v>
      </c>
      <c r="C18" s="6">
        <v>100</v>
      </c>
      <c r="E18" s="6">
        <v>79</v>
      </c>
    </row>
    <row r="19" spans="3:5" ht="12.75">
      <c r="C19" s="10"/>
      <c r="E19" s="10"/>
    </row>
    <row r="20" spans="1:5" ht="12.75">
      <c r="A20" s="1" t="s">
        <v>19</v>
      </c>
      <c r="C20" s="6">
        <f>+SUM(C14:C18)</f>
        <v>10841</v>
      </c>
      <c r="E20" s="6">
        <f>+SUM(E14:E18)</f>
        <v>2183</v>
      </c>
    </row>
    <row r="21" spans="3:5" ht="12.75">
      <c r="C21" s="6"/>
      <c r="E21" s="6"/>
    </row>
    <row r="22" spans="1:5" ht="12.75">
      <c r="A22" s="1" t="s">
        <v>82</v>
      </c>
      <c r="C22" s="6">
        <v>-1882</v>
      </c>
      <c r="E22" s="6">
        <v>485</v>
      </c>
    </row>
    <row r="23" spans="1:5" ht="12.75">
      <c r="A23" s="1" t="s">
        <v>105</v>
      </c>
      <c r="C23" s="6">
        <v>-10835</v>
      </c>
      <c r="E23" s="6">
        <v>-4434</v>
      </c>
    </row>
    <row r="24" spans="1:5" ht="12.75">
      <c r="A24" s="1" t="s">
        <v>106</v>
      </c>
      <c r="C24" s="10">
        <v>-1298</v>
      </c>
      <c r="E24" s="10">
        <v>-1283</v>
      </c>
    </row>
    <row r="25" spans="1:5" ht="12.75">
      <c r="A25" s="1" t="s">
        <v>107</v>
      </c>
      <c r="C25" s="6">
        <f>+SUM(C20:C24)</f>
        <v>-3174</v>
      </c>
      <c r="E25" s="6">
        <f>+SUM(E20:E24)</f>
        <v>-3049</v>
      </c>
    </row>
    <row r="26" spans="1:5" ht="12.75">
      <c r="A26" s="1" t="s">
        <v>108</v>
      </c>
      <c r="C26" s="6">
        <v>-185</v>
      </c>
      <c r="E26" s="6">
        <v>-79</v>
      </c>
    </row>
    <row r="27" spans="1:5" ht="12.75">
      <c r="A27" s="1" t="s">
        <v>109</v>
      </c>
      <c r="C27" s="10">
        <v>-838</v>
      </c>
      <c r="E27" s="10">
        <v>-403</v>
      </c>
    </row>
    <row r="28" spans="1:5" ht="12.75">
      <c r="A28" s="1" t="s">
        <v>110</v>
      </c>
      <c r="C28" s="6">
        <f>+SUM(C25:C27)</f>
        <v>-4197</v>
      </c>
      <c r="E28" s="6">
        <f>+SUM(E25:E27)</f>
        <v>-3531</v>
      </c>
    </row>
    <row r="29" spans="3:5" ht="12.75">
      <c r="C29" s="6"/>
      <c r="E29" s="6"/>
    </row>
    <row r="30" spans="1:5" ht="12.75">
      <c r="A30" s="5" t="s">
        <v>111</v>
      </c>
      <c r="C30" s="6"/>
      <c r="E30" s="6"/>
    </row>
    <row r="31" spans="3:5" ht="12.75">
      <c r="C31" s="18"/>
      <c r="E31" s="18"/>
    </row>
    <row r="32" spans="1:5" ht="12.75">
      <c r="A32" s="1" t="s">
        <v>153</v>
      </c>
      <c r="C32" s="19">
        <v>85</v>
      </c>
      <c r="E32" s="19">
        <v>0</v>
      </c>
    </row>
    <row r="33" spans="1:5" ht="12.75">
      <c r="A33" s="1" t="s">
        <v>59</v>
      </c>
      <c r="C33" s="19">
        <v>-616</v>
      </c>
      <c r="E33" s="19">
        <v>-161</v>
      </c>
    </row>
    <row r="34" spans="1:5" ht="12.75">
      <c r="A34" s="1" t="s">
        <v>174</v>
      </c>
      <c r="C34" s="19">
        <v>0</v>
      </c>
      <c r="E34" s="19">
        <v>3033</v>
      </c>
    </row>
    <row r="35" spans="3:5" ht="12.75">
      <c r="C35" s="24"/>
      <c r="E35" s="24"/>
    </row>
    <row r="36" spans="1:5" ht="12.75">
      <c r="A36" s="1" t="s">
        <v>112</v>
      </c>
      <c r="C36" s="6">
        <f>+SUM(C32:C35)</f>
        <v>-531</v>
      </c>
      <c r="E36" s="6">
        <f>+SUM(E32:E35)</f>
        <v>2872</v>
      </c>
    </row>
    <row r="37" spans="3:5" ht="12.75">
      <c r="C37" s="6"/>
      <c r="E37" s="6"/>
    </row>
    <row r="38" spans="1:5" ht="12.75">
      <c r="A38" s="5" t="s">
        <v>113</v>
      </c>
      <c r="C38" s="6"/>
      <c r="E38" s="6"/>
    </row>
    <row r="39" spans="3:5" ht="12.75">
      <c r="C39" s="18"/>
      <c r="E39" s="18"/>
    </row>
    <row r="40" spans="1:5" ht="12.75">
      <c r="A40" s="1" t="s">
        <v>160</v>
      </c>
      <c r="C40" s="19">
        <v>5765</v>
      </c>
      <c r="E40" s="19">
        <v>2492</v>
      </c>
    </row>
    <row r="41" spans="1:5" ht="12.75">
      <c r="A41" s="1" t="s">
        <v>171</v>
      </c>
      <c r="C41" s="19">
        <v>-5</v>
      </c>
      <c r="E41" s="19">
        <v>0</v>
      </c>
    </row>
    <row r="42" spans="3:5" ht="12.75">
      <c r="C42" s="24"/>
      <c r="E42" s="24"/>
    </row>
    <row r="43" spans="1:5" ht="12.75">
      <c r="A43" s="1" t="s">
        <v>114</v>
      </c>
      <c r="C43" s="8">
        <f>+SUM(C39:C42)</f>
        <v>5760</v>
      </c>
      <c r="E43" s="8">
        <f>+SUM(E39:E42)</f>
        <v>2492</v>
      </c>
    </row>
    <row r="44" spans="3:5" ht="12.75">
      <c r="C44" s="6"/>
      <c r="E44" s="6"/>
    </row>
    <row r="45" spans="1:5" ht="12.75">
      <c r="A45" s="1" t="s">
        <v>115</v>
      </c>
      <c r="C45" s="6">
        <f>+C28+C36+C43</f>
        <v>1032</v>
      </c>
      <c r="E45" s="6">
        <f>+E28+E36+E43</f>
        <v>1833</v>
      </c>
    </row>
    <row r="46" spans="1:5" ht="12.75">
      <c r="A46" s="1" t="s">
        <v>116</v>
      </c>
      <c r="C46" s="17">
        <v>2646</v>
      </c>
      <c r="E46" s="17">
        <v>0</v>
      </c>
    </row>
    <row r="47" spans="1:5" ht="13.5" thickBot="1">
      <c r="A47" s="1" t="s">
        <v>117</v>
      </c>
      <c r="C47" s="16">
        <f>+C45+C46</f>
        <v>3678</v>
      </c>
      <c r="E47" s="16">
        <f>+E45+E46</f>
        <v>1833</v>
      </c>
    </row>
    <row r="48" spans="3:5" ht="13.5" thickTop="1">
      <c r="C48" s="8"/>
      <c r="E48" s="8"/>
    </row>
    <row r="49" spans="1:5" ht="12.75">
      <c r="A49" s="5" t="s">
        <v>172</v>
      </c>
      <c r="C49" s="8"/>
      <c r="E49" s="8"/>
    </row>
    <row r="50" spans="3:5" ht="12.75">
      <c r="C50" s="6"/>
      <c r="E50" s="6"/>
    </row>
    <row r="51" spans="1:5" ht="12.75">
      <c r="A51" s="1" t="s">
        <v>7</v>
      </c>
      <c r="C51" s="6">
        <v>3899</v>
      </c>
      <c r="E51" s="6">
        <v>2139</v>
      </c>
    </row>
    <row r="52" spans="1:5" ht="12.75">
      <c r="A52" s="1" t="s">
        <v>173</v>
      </c>
      <c r="C52" s="6">
        <v>-221</v>
      </c>
      <c r="E52" s="6">
        <v>-306</v>
      </c>
    </row>
    <row r="53" spans="3:5" ht="13.5" thickBot="1">
      <c r="C53" s="16">
        <f>+C51+C52</f>
        <v>3678</v>
      </c>
      <c r="E53" s="16">
        <f>+E51+E52</f>
        <v>1833</v>
      </c>
    </row>
    <row r="54" spans="1:5" ht="13.5" thickTop="1">
      <c r="A54" s="6" t="s">
        <v>9</v>
      </c>
      <c r="E54" s="6"/>
    </row>
    <row r="55" ht="12.75">
      <c r="E55" s="6"/>
    </row>
    <row r="56" spans="3:8" ht="12.75">
      <c r="C56" s="22"/>
      <c r="D56" s="2"/>
      <c r="E56" s="6"/>
      <c r="F56" s="2"/>
      <c r="H56" s="2"/>
    </row>
    <row r="57" spans="3:8" ht="12.75">
      <c r="C57" s="22"/>
      <c r="D57" s="2"/>
      <c r="E57" s="6"/>
      <c r="F57" s="2"/>
      <c r="H57" s="2"/>
    </row>
    <row r="58" spans="3:8" ht="12.75">
      <c r="C58" s="22"/>
      <c r="D58" s="2"/>
      <c r="E58" s="6"/>
      <c r="F58" s="2"/>
      <c r="H58" s="2"/>
    </row>
    <row r="59" spans="3:8" ht="12.75">
      <c r="C59" s="22"/>
      <c r="D59" s="2"/>
      <c r="E59" s="6"/>
      <c r="F59" s="2"/>
      <c r="H59" s="2"/>
    </row>
    <row r="60" ht="12.75">
      <c r="E60" s="6"/>
    </row>
  </sheetData>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195"/>
  <sheetViews>
    <sheetView tabSelected="1" workbookViewId="0" topLeftCell="A1">
      <selection activeCell="G154" sqref="G154"/>
    </sheetView>
  </sheetViews>
  <sheetFormatPr defaultColWidth="9.140625" defaultRowHeight="12.75"/>
  <cols>
    <col min="1" max="1" width="4.57421875" style="51"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7" bestFit="1" customWidth="1"/>
    <col min="11" max="11" width="6.00390625" style="27" customWidth="1"/>
    <col min="12" max="12" width="1.57421875" style="27" customWidth="1"/>
    <col min="13" max="13" width="9.140625" style="27" customWidth="1"/>
    <col min="14" max="14" width="2.00390625" style="27" customWidth="1"/>
    <col min="15" max="15" width="6.140625" style="27" customWidth="1"/>
    <col min="16" max="16384" width="9.140625" style="27" customWidth="1"/>
  </cols>
  <sheetData>
    <row r="1" ht="12.75" customHeight="1"/>
    <row r="2" ht="15">
      <c r="A2" s="3" t="s">
        <v>65</v>
      </c>
    </row>
    <row r="3" ht="15">
      <c r="A3" s="4" t="s">
        <v>66</v>
      </c>
    </row>
    <row r="5" ht="15">
      <c r="A5" s="51" t="s">
        <v>57</v>
      </c>
    </row>
    <row r="6" spans="1:2" ht="15">
      <c r="A6" s="74" t="s">
        <v>176</v>
      </c>
      <c r="B6" s="75"/>
    </row>
    <row r="8" spans="1:2" ht="15">
      <c r="A8" s="52" t="s">
        <v>20</v>
      </c>
      <c r="B8" s="5" t="s">
        <v>35</v>
      </c>
    </row>
    <row r="12" ht="15">
      <c r="K12" s="29"/>
    </row>
    <row r="23" spans="1:2" ht="15">
      <c r="A23" s="52" t="s">
        <v>21</v>
      </c>
      <c r="B23" s="5" t="s">
        <v>36</v>
      </c>
    </row>
    <row r="27" spans="1:2" ht="15">
      <c r="A27" s="52" t="s">
        <v>22</v>
      </c>
      <c r="B27" s="5" t="s">
        <v>37</v>
      </c>
    </row>
    <row r="28" spans="1:2" ht="15">
      <c r="A28" s="52"/>
      <c r="B28" s="5"/>
    </row>
    <row r="29" spans="1:2" ht="15">
      <c r="A29" s="52"/>
      <c r="B29" s="5"/>
    </row>
    <row r="30" spans="1:2" ht="15">
      <c r="A30" s="52"/>
      <c r="B30" s="5"/>
    </row>
    <row r="31" spans="1:2" ht="15">
      <c r="A31" s="52"/>
      <c r="B31" s="5"/>
    </row>
    <row r="33" spans="1:2" ht="15">
      <c r="A33" s="52" t="s">
        <v>23</v>
      </c>
      <c r="B33" s="5" t="s">
        <v>118</v>
      </c>
    </row>
    <row r="35" ht="15">
      <c r="B35" s="1" t="s">
        <v>119</v>
      </c>
    </row>
    <row r="37" spans="1:2" ht="15">
      <c r="A37" s="52" t="s">
        <v>38</v>
      </c>
      <c r="B37" s="5" t="s">
        <v>120</v>
      </c>
    </row>
    <row r="39" ht="15">
      <c r="B39" s="1" t="s">
        <v>122</v>
      </c>
    </row>
    <row r="40" ht="15">
      <c r="B40" s="1" t="s">
        <v>123</v>
      </c>
    </row>
    <row r="42" spans="1:2" ht="15">
      <c r="A42" s="52" t="s">
        <v>39</v>
      </c>
      <c r="B42" s="5" t="s">
        <v>121</v>
      </c>
    </row>
    <row r="46" spans="1:2" ht="15">
      <c r="A46" s="52" t="s">
        <v>40</v>
      </c>
      <c r="B46" s="5" t="s">
        <v>41</v>
      </c>
    </row>
    <row r="53" spans="1:2" ht="15">
      <c r="A53" s="52" t="s">
        <v>42</v>
      </c>
      <c r="B53" s="5" t="s">
        <v>43</v>
      </c>
    </row>
    <row r="54" spans="1:2" ht="15">
      <c r="A54" s="52"/>
      <c r="B54" s="5"/>
    </row>
    <row r="55" spans="1:2" ht="15">
      <c r="A55" s="52"/>
      <c r="B55" s="5"/>
    </row>
    <row r="56" spans="1:2" ht="15">
      <c r="A56" s="52"/>
      <c r="B56" s="5"/>
    </row>
    <row r="57" spans="1:2" ht="15">
      <c r="A57" s="52"/>
      <c r="B57" s="5"/>
    </row>
    <row r="58" spans="1:2" ht="15">
      <c r="A58" s="52"/>
      <c r="B58" s="5"/>
    </row>
    <row r="59" spans="1:2" ht="15">
      <c r="A59" s="52"/>
      <c r="B59" s="5"/>
    </row>
    <row r="60" spans="1:2" ht="15">
      <c r="A60" s="52" t="s">
        <v>25</v>
      </c>
      <c r="B60" s="5" t="s">
        <v>24</v>
      </c>
    </row>
    <row r="65" spans="1:2" ht="15">
      <c r="A65" s="52" t="s">
        <v>26</v>
      </c>
      <c r="B65" s="5" t="s">
        <v>27</v>
      </c>
    </row>
    <row r="71" spans="1:2" ht="15">
      <c r="A71" s="52" t="s">
        <v>28</v>
      </c>
      <c r="B71" s="5" t="s">
        <v>60</v>
      </c>
    </row>
    <row r="76" spans="1:2" ht="15">
      <c r="A76" s="52" t="s">
        <v>29</v>
      </c>
      <c r="B76" s="5" t="s">
        <v>124</v>
      </c>
    </row>
    <row r="81" spans="1:2" ht="15">
      <c r="A81" s="52" t="s">
        <v>30</v>
      </c>
      <c r="B81" s="5" t="s">
        <v>125</v>
      </c>
    </row>
    <row r="83" ht="15">
      <c r="B83" s="1" t="s">
        <v>126</v>
      </c>
    </row>
    <row r="85" spans="1:2" ht="15">
      <c r="A85" s="52" t="s">
        <v>32</v>
      </c>
      <c r="B85" s="5" t="s">
        <v>31</v>
      </c>
    </row>
    <row r="91" ht="15">
      <c r="B91" s="5"/>
    </row>
    <row r="92" spans="1:9" s="30" customFormat="1" ht="15">
      <c r="A92" s="53" t="s">
        <v>33</v>
      </c>
      <c r="B92" s="54" t="s">
        <v>146</v>
      </c>
      <c r="C92" s="22"/>
      <c r="D92" s="22"/>
      <c r="E92" s="22"/>
      <c r="F92" s="22"/>
      <c r="G92" s="22"/>
      <c r="H92" s="22"/>
      <c r="I92" s="22"/>
    </row>
    <row r="93" spans="1:9" s="30" customFormat="1" ht="15">
      <c r="A93" s="55"/>
      <c r="B93" s="22"/>
      <c r="C93" s="22"/>
      <c r="D93" s="22"/>
      <c r="E93" s="22"/>
      <c r="F93" s="22"/>
      <c r="G93" s="22"/>
      <c r="H93" s="22"/>
      <c r="I93" s="22"/>
    </row>
    <row r="94" spans="1:9" s="30" customFormat="1" ht="15">
      <c r="A94" s="55"/>
      <c r="B94" s="22"/>
      <c r="C94" s="22"/>
      <c r="D94" s="22"/>
      <c r="E94" s="22"/>
      <c r="F94" s="22"/>
      <c r="G94" s="22"/>
      <c r="H94" s="22"/>
      <c r="I94" s="22"/>
    </row>
    <row r="95" spans="1:9" s="30" customFormat="1" ht="15">
      <c r="A95" s="55"/>
      <c r="B95" s="22"/>
      <c r="C95" s="22"/>
      <c r="D95" s="22"/>
      <c r="E95" s="22"/>
      <c r="F95" s="22"/>
      <c r="G95" s="22"/>
      <c r="H95" s="22"/>
      <c r="I95" s="22"/>
    </row>
    <row r="96" spans="1:9" s="30" customFormat="1" ht="15">
      <c r="A96" s="55"/>
      <c r="B96" s="22"/>
      <c r="C96" s="22"/>
      <c r="D96" s="22"/>
      <c r="E96" s="22"/>
      <c r="F96" s="22"/>
      <c r="G96" s="22"/>
      <c r="H96" s="22"/>
      <c r="I96" s="22"/>
    </row>
    <row r="98" spans="1:2" ht="15">
      <c r="A98" s="52" t="s">
        <v>34</v>
      </c>
      <c r="B98" s="5" t="s">
        <v>144</v>
      </c>
    </row>
    <row r="104" spans="1:2" ht="15">
      <c r="A104" s="52" t="s">
        <v>44</v>
      </c>
      <c r="B104" s="5" t="s">
        <v>5</v>
      </c>
    </row>
    <row r="105" spans="6:8" ht="15">
      <c r="F105" s="2" t="s">
        <v>94</v>
      </c>
      <c r="H105" s="2" t="s">
        <v>94</v>
      </c>
    </row>
    <row r="106" spans="6:8" ht="15">
      <c r="F106" s="2" t="s">
        <v>1</v>
      </c>
      <c r="H106" s="2" t="s">
        <v>3</v>
      </c>
    </row>
    <row r="107" spans="6:8" ht="15">
      <c r="F107" s="2" t="s">
        <v>164</v>
      </c>
      <c r="H107" s="2" t="s">
        <v>164</v>
      </c>
    </row>
    <row r="108" spans="6:8" ht="15">
      <c r="F108" s="2" t="s">
        <v>2</v>
      </c>
      <c r="H108" s="2" t="s">
        <v>2</v>
      </c>
    </row>
    <row r="109" ht="15">
      <c r="B109" s="1" t="s">
        <v>127</v>
      </c>
    </row>
    <row r="110" spans="6:7" ht="15">
      <c r="F110" s="22"/>
      <c r="G110" s="22"/>
    </row>
    <row r="111" spans="2:8" ht="15">
      <c r="B111" s="56" t="s">
        <v>151</v>
      </c>
      <c r="C111" s="56"/>
      <c r="D111" s="56"/>
      <c r="E111" s="56"/>
      <c r="F111" s="57"/>
      <c r="G111" s="57"/>
      <c r="H111" s="58"/>
    </row>
    <row r="112" spans="2:8" ht="12.75" customHeight="1" hidden="1">
      <c r="B112" s="56"/>
      <c r="C112" s="56"/>
      <c r="D112" s="56"/>
      <c r="E112" s="56"/>
      <c r="F112" s="57"/>
      <c r="G112" s="57"/>
      <c r="H112" s="58"/>
    </row>
    <row r="113" spans="2:8" ht="15">
      <c r="B113" s="56" t="s">
        <v>128</v>
      </c>
      <c r="C113" s="56"/>
      <c r="D113" s="56"/>
      <c r="E113" s="56"/>
      <c r="F113" s="57">
        <v>961</v>
      </c>
      <c r="G113" s="57"/>
      <c r="H113" s="58">
        <v>2364</v>
      </c>
    </row>
    <row r="114" spans="2:8" ht="15">
      <c r="B114" s="56" t="s">
        <v>130</v>
      </c>
      <c r="C114" s="56"/>
      <c r="D114" s="56"/>
      <c r="E114" s="56"/>
      <c r="F114" s="57">
        <v>0</v>
      </c>
      <c r="G114" s="57"/>
      <c r="H114" s="58">
        <v>0</v>
      </c>
    </row>
    <row r="115" spans="2:8" ht="15">
      <c r="B115" s="56" t="s">
        <v>152</v>
      </c>
      <c r="C115" s="56"/>
      <c r="D115" s="56"/>
      <c r="E115" s="56"/>
      <c r="F115" s="57">
        <v>0</v>
      </c>
      <c r="G115" s="57"/>
      <c r="H115" s="58">
        <v>72</v>
      </c>
    </row>
    <row r="116" spans="2:8" ht="15.75" thickBot="1">
      <c r="B116" s="56" t="s">
        <v>129</v>
      </c>
      <c r="C116" s="56"/>
      <c r="D116" s="56"/>
      <c r="E116" s="56"/>
      <c r="F116" s="59">
        <f>SUM(F113:F115)</f>
        <v>961</v>
      </c>
      <c r="G116" s="57"/>
      <c r="H116" s="59">
        <f>SUM(H113:H115)</f>
        <v>2436</v>
      </c>
    </row>
    <row r="117" ht="15.75" thickTop="1"/>
    <row r="118" ht="15">
      <c r="B118" s="1" t="s">
        <v>131</v>
      </c>
    </row>
    <row r="120" spans="6:8" ht="15">
      <c r="F120" s="2" t="s">
        <v>94</v>
      </c>
      <c r="H120" s="2" t="s">
        <v>94</v>
      </c>
    </row>
    <row r="121" spans="6:8" ht="15">
      <c r="F121" s="2" t="s">
        <v>1</v>
      </c>
      <c r="H121" s="2" t="s">
        <v>3</v>
      </c>
    </row>
    <row r="122" spans="6:8" ht="15">
      <c r="F122" s="2" t="s">
        <v>164</v>
      </c>
      <c r="H122" s="2" t="s">
        <v>164</v>
      </c>
    </row>
    <row r="123" spans="6:8" ht="15">
      <c r="F123" s="2" t="s">
        <v>132</v>
      </c>
      <c r="H123" s="2" t="s">
        <v>132</v>
      </c>
    </row>
    <row r="125" spans="2:8" ht="15">
      <c r="B125" s="1" t="s">
        <v>133</v>
      </c>
      <c r="F125" s="22">
        <v>28</v>
      </c>
      <c r="G125" s="22"/>
      <c r="H125" s="22">
        <v>28</v>
      </c>
    </row>
    <row r="126" spans="2:8" ht="15">
      <c r="B126" s="1" t="s">
        <v>134</v>
      </c>
      <c r="F126" s="60">
        <v>3</v>
      </c>
      <c r="G126" s="22"/>
      <c r="H126" s="61">
        <v>3</v>
      </c>
    </row>
    <row r="127" spans="2:8" ht="15">
      <c r="B127" s="1" t="s">
        <v>161</v>
      </c>
      <c r="F127" s="60">
        <v>-4</v>
      </c>
      <c r="G127" s="22"/>
      <c r="H127" s="61">
        <v>-4</v>
      </c>
    </row>
    <row r="128" spans="6:8" ht="15">
      <c r="F128" s="61"/>
      <c r="G128" s="22"/>
      <c r="H128" s="62">
        <v>0</v>
      </c>
    </row>
    <row r="129" spans="6:8" ht="15.75" thickBot="1">
      <c r="F129" s="63">
        <f>SUM(F125:F128)</f>
        <v>27</v>
      </c>
      <c r="G129" s="22"/>
      <c r="H129" s="63">
        <f>SUM(H125:H128)</f>
        <v>27</v>
      </c>
    </row>
    <row r="130" ht="15.75" thickTop="1"/>
    <row r="132" spans="1:2" ht="15">
      <c r="A132" s="52" t="s">
        <v>45</v>
      </c>
      <c r="B132" s="5" t="s">
        <v>61</v>
      </c>
    </row>
    <row r="137" spans="1:2" ht="15">
      <c r="A137" s="52" t="s">
        <v>46</v>
      </c>
      <c r="B137" s="5" t="s">
        <v>47</v>
      </c>
    </row>
    <row r="144" spans="1:2" ht="15">
      <c r="A144" s="52" t="s">
        <v>48</v>
      </c>
      <c r="B144" s="5" t="s">
        <v>177</v>
      </c>
    </row>
    <row r="153" spans="1:2" ht="15">
      <c r="A153" s="52" t="s">
        <v>49</v>
      </c>
      <c r="B153" s="5" t="s">
        <v>50</v>
      </c>
    </row>
    <row r="155" spans="2:8" ht="15">
      <c r="B155" s="22"/>
      <c r="C155" s="22"/>
      <c r="D155" s="23" t="s">
        <v>135</v>
      </c>
      <c r="E155" s="23"/>
      <c r="F155" s="23" t="s">
        <v>136</v>
      </c>
      <c r="G155" s="23"/>
      <c r="H155" s="23" t="s">
        <v>15</v>
      </c>
    </row>
    <row r="156" spans="2:8" ht="15">
      <c r="B156" s="22" t="s">
        <v>138</v>
      </c>
      <c r="C156" s="22"/>
      <c r="D156" s="23" t="s">
        <v>2</v>
      </c>
      <c r="E156" s="22"/>
      <c r="F156" s="23" t="s">
        <v>2</v>
      </c>
      <c r="G156" s="22"/>
      <c r="H156" s="23" t="s">
        <v>2</v>
      </c>
    </row>
    <row r="157" spans="2:8" ht="15">
      <c r="B157" s="22"/>
      <c r="C157" s="22"/>
      <c r="D157" s="22"/>
      <c r="E157" s="22"/>
      <c r="F157" s="22"/>
      <c r="G157" s="22"/>
      <c r="H157" s="22"/>
    </row>
    <row r="158" spans="2:8" ht="15">
      <c r="B158" s="64" t="s">
        <v>139</v>
      </c>
      <c r="C158" s="22"/>
      <c r="D158" s="58"/>
      <c r="E158" s="58"/>
      <c r="F158" s="58"/>
      <c r="G158" s="58"/>
      <c r="H158" s="58"/>
    </row>
    <row r="159" spans="2:8" ht="15">
      <c r="B159" s="22"/>
      <c r="C159" s="22"/>
      <c r="D159" s="58"/>
      <c r="E159" s="58"/>
      <c r="F159" s="58"/>
      <c r="G159" s="58"/>
      <c r="H159" s="58"/>
    </row>
    <row r="160" spans="2:8" ht="15">
      <c r="B160" s="22" t="s">
        <v>137</v>
      </c>
      <c r="C160" s="22"/>
      <c r="D160" s="58">
        <v>0</v>
      </c>
      <c r="E160" s="58"/>
      <c r="F160" s="58">
        <v>221</v>
      </c>
      <c r="G160" s="58"/>
      <c r="H160" s="58">
        <f>SUM(D160:F160)</f>
        <v>221</v>
      </c>
    </row>
    <row r="161" spans="2:8" ht="15">
      <c r="B161" s="22" t="s">
        <v>140</v>
      </c>
      <c r="C161" s="22"/>
      <c r="D161" s="58">
        <v>0</v>
      </c>
      <c r="E161" s="58"/>
      <c r="F161" s="58">
        <v>6037</v>
      </c>
      <c r="G161" s="58"/>
      <c r="H161" s="58">
        <f>SUM(D161:F161)</f>
        <v>6037</v>
      </c>
    </row>
    <row r="162" spans="2:8" ht="15.75" thickBot="1">
      <c r="B162" s="22"/>
      <c r="C162" s="22"/>
      <c r="D162" s="65">
        <v>0</v>
      </c>
      <c r="E162" s="58"/>
      <c r="F162" s="65">
        <f>SUM(F160:F161)</f>
        <v>6258</v>
      </c>
      <c r="G162" s="58"/>
      <c r="H162" s="65">
        <f>SUM(H160:H161)</f>
        <v>6258</v>
      </c>
    </row>
    <row r="163" spans="2:8" ht="15.75" thickTop="1">
      <c r="B163" s="22"/>
      <c r="C163" s="22"/>
      <c r="D163" s="58"/>
      <c r="E163" s="58"/>
      <c r="F163" s="58"/>
      <c r="G163" s="58"/>
      <c r="H163" s="58"/>
    </row>
    <row r="165" spans="1:2" ht="15">
      <c r="A165" s="52" t="s">
        <v>51</v>
      </c>
      <c r="B165" s="5" t="s">
        <v>52</v>
      </c>
    </row>
    <row r="171" spans="1:2" ht="15">
      <c r="A171" s="52" t="s">
        <v>53</v>
      </c>
      <c r="B171" s="5" t="s">
        <v>54</v>
      </c>
    </row>
    <row r="176" spans="1:2" ht="15">
      <c r="A176" s="52" t="s">
        <v>55</v>
      </c>
      <c r="B176" s="5" t="s">
        <v>141</v>
      </c>
    </row>
    <row r="177" spans="1:2" ht="15">
      <c r="A177" s="52"/>
      <c r="B177" s="5"/>
    </row>
    <row r="178" spans="1:2" ht="15">
      <c r="A178" s="52"/>
      <c r="B178" s="1" t="s">
        <v>64</v>
      </c>
    </row>
    <row r="179" ht="15">
      <c r="A179" s="52"/>
    </row>
    <row r="180" spans="1:10" ht="15">
      <c r="A180" s="52"/>
      <c r="B180" s="5"/>
      <c r="F180" s="66" t="s">
        <v>142</v>
      </c>
      <c r="G180" s="67"/>
      <c r="H180" s="2" t="s">
        <v>98</v>
      </c>
      <c r="I180" s="67"/>
      <c r="J180" s="31"/>
    </row>
    <row r="181" spans="1:10" ht="15">
      <c r="A181" s="52"/>
      <c r="B181" s="5"/>
      <c r="F181" s="2" t="s">
        <v>94</v>
      </c>
      <c r="G181" s="67"/>
      <c r="H181" s="2" t="s">
        <v>94</v>
      </c>
      <c r="I181" s="67"/>
      <c r="J181" s="31"/>
    </row>
    <row r="182" spans="1:10" ht="15">
      <c r="A182" s="52"/>
      <c r="B182" s="5"/>
      <c r="F182" s="2" t="s">
        <v>1</v>
      </c>
      <c r="G182" s="67"/>
      <c r="H182" s="2" t="s">
        <v>3</v>
      </c>
      <c r="I182" s="67"/>
      <c r="J182" s="31"/>
    </row>
    <row r="183" spans="6:8" ht="15">
      <c r="F183" s="2" t="s">
        <v>156</v>
      </c>
      <c r="H183" s="2" t="s">
        <v>156</v>
      </c>
    </row>
    <row r="184" spans="6:10" ht="15">
      <c r="F184" s="2"/>
      <c r="H184" s="2"/>
      <c r="J184" s="32"/>
    </row>
    <row r="185" spans="2:8" ht="15.75" thickBot="1">
      <c r="B185" s="1" t="s">
        <v>56</v>
      </c>
      <c r="F185" s="68">
        <f>'IS'!B36</f>
        <v>2480</v>
      </c>
      <c r="G185" s="58"/>
      <c r="H185" s="68">
        <f>'IS'!F36</f>
        <v>6429</v>
      </c>
    </row>
    <row r="186" spans="6:13" ht="15.75" thickTop="1">
      <c r="F186" s="69"/>
      <c r="G186" s="58"/>
      <c r="H186" s="69"/>
      <c r="K186" s="28"/>
      <c r="M186" s="28"/>
    </row>
    <row r="187" spans="2:13" ht="15">
      <c r="B187" s="1" t="s">
        <v>63</v>
      </c>
      <c r="F187" s="69"/>
      <c r="G187" s="58"/>
      <c r="H187" s="69"/>
      <c r="K187" s="28"/>
      <c r="M187" s="28"/>
    </row>
    <row r="188" spans="2:13" ht="15.75" thickBot="1">
      <c r="B188" s="1" t="s">
        <v>62</v>
      </c>
      <c r="F188" s="68">
        <v>100000</v>
      </c>
      <c r="G188" s="58"/>
      <c r="H188" s="68">
        <v>100000</v>
      </c>
      <c r="K188" s="28"/>
      <c r="M188" s="28"/>
    </row>
    <row r="189" spans="6:16" ht="15.75" thickTop="1">
      <c r="F189" s="69"/>
      <c r="G189" s="58"/>
      <c r="H189" s="69"/>
      <c r="K189" s="28"/>
      <c r="P189" s="33"/>
    </row>
    <row r="190" spans="2:8" ht="15.75" thickBot="1">
      <c r="B190" s="1" t="s">
        <v>58</v>
      </c>
      <c r="F190" s="70">
        <f>+F185/F188*100</f>
        <v>2.48</v>
      </c>
      <c r="G190" s="58"/>
      <c r="H190" s="70">
        <f>+H185/H188*100</f>
        <v>6.429</v>
      </c>
    </row>
    <row r="191" spans="6:8" ht="15.75" thickTop="1">
      <c r="F191" s="71"/>
      <c r="G191" s="72"/>
      <c r="H191" s="71"/>
    </row>
    <row r="192" spans="6:8" ht="15">
      <c r="F192" s="71"/>
      <c r="G192" s="72"/>
      <c r="H192" s="71"/>
    </row>
    <row r="193" spans="6:8" ht="15">
      <c r="F193" s="71"/>
      <c r="G193" s="72"/>
      <c r="H193" s="71"/>
    </row>
    <row r="194" spans="6:8" ht="15">
      <c r="F194" s="2"/>
      <c r="H194" s="2"/>
    </row>
    <row r="195" spans="6:8" ht="15">
      <c r="F195" s="2"/>
      <c r="H195" s="2" t="s">
        <v>145</v>
      </c>
    </row>
  </sheetData>
  <mergeCells count="1">
    <mergeCell ref="A6:B6"/>
  </mergeCells>
  <printOptions/>
  <pageMargins left="0.75" right="0.25" top="0.5" bottom="0.5" header="0.5" footer="0.5"/>
  <pageSetup horizontalDpi="600" verticalDpi="600" orientation="portrait" paperSize="9" scale="85" r:id="rId2"/>
  <rowBreaks count="3" manualBreakCount="3">
    <brk id="52" max="255" man="1"/>
    <brk id="103" max="255"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Fastrack </cp:lastModifiedBy>
  <cp:lastPrinted>2005-03-28T02:56:17Z</cp:lastPrinted>
  <dcterms:created xsi:type="dcterms:W3CDTF">2003-11-01T13:04:36Z</dcterms:created>
  <dcterms:modified xsi:type="dcterms:W3CDTF">2005-03-29T08:55:45Z</dcterms:modified>
  <cp:category/>
  <cp:version/>
  <cp:contentType/>
  <cp:contentStatus/>
</cp:coreProperties>
</file>